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<sst xmlns="http://schemas.openxmlformats.org/spreadsheetml/2006/main" count="53" uniqueCount="37">
  <si>
    <t>GREATER LOS ANGELES AREA MENSA</t>
  </si>
  <si>
    <t>Statement of Financial Position</t>
  </si>
  <si>
    <t>ASSETS:</t>
  </si>
  <si>
    <t>LIABILITIES:</t>
  </si>
  <si>
    <t>Scholarship</t>
  </si>
  <si>
    <t>Fund</t>
  </si>
  <si>
    <t>General</t>
  </si>
  <si>
    <t>TOTAL</t>
  </si>
  <si>
    <t>NET HOLDINGS:</t>
  </si>
  <si>
    <t>Cash &amp; equivalents:</t>
  </si>
  <si>
    <t>Accounts Receivable:</t>
  </si>
  <si>
    <t>Total Assets:</t>
  </si>
  <si>
    <t>Total Liabilities:</t>
  </si>
  <si>
    <t>Liabilities plus Net Holdings:</t>
  </si>
  <si>
    <t>Equipment:</t>
  </si>
  <si>
    <t>Accounts Payable:</t>
  </si>
  <si>
    <t>National subsidy</t>
  </si>
  <si>
    <t>RG</t>
  </si>
  <si>
    <t>Hi-Desert</t>
  </si>
  <si>
    <t>Outstanding Checks</t>
  </si>
  <si>
    <t>Main Share</t>
  </si>
  <si>
    <t>Share Draft</t>
  </si>
  <si>
    <t>Projector &amp; screen (2/19/2010)</t>
  </si>
  <si>
    <t>prepared by the GLAAM Finance Committee</t>
  </si>
  <si>
    <t>Hollywood Bowl 2011-12</t>
  </si>
  <si>
    <t>as of April 30, 2011</t>
  </si>
  <si>
    <t>Prepaid Entertainment:</t>
  </si>
  <si>
    <t>Leadership Safari 2011</t>
  </si>
  <si>
    <t>Cash (J Hathorn from ck747)</t>
  </si>
  <si>
    <t>Hollywood Bowl 2012-13</t>
  </si>
  <si>
    <t>Checking account x9750 - General</t>
  </si>
  <si>
    <t>Jonathan Elliott, GLAAM Treasurer 2011-12</t>
  </si>
  <si>
    <t>Checking account x7846 - RG</t>
  </si>
  <si>
    <t>Credit Union account x8442</t>
  </si>
  <si>
    <t>as of April 30, 2012</t>
  </si>
  <si>
    <t>5/11-4/12 Change</t>
  </si>
  <si>
    <t>July 18,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</si>
</sst>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10" xfId="0" applyNumberForma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4" fontId="0" fillId="0" borderId="12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3" fontId="3" fillId="0" borderId="0" xfId="0" applyNumberFormat="1" applyFont="1" applyFill="1" applyAlignment="1">
      <alignment/>
    </xf>
    <xf numFmtId="44" fontId="7" fillId="0" borderId="12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4" fontId="7" fillId="0" borderId="15" xfId="44" applyFont="1" applyFill="1" applyBorder="1" applyAlignment="1">
      <alignment/>
    </xf>
    <xf numFmtId="44" fontId="7" fillId="0" borderId="16" xfId="44" applyFon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4" fontId="3" fillId="0" borderId="12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4" fontId="3" fillId="0" borderId="15" xfId="44" applyFont="1" applyFill="1" applyBorder="1" applyAlignment="1">
      <alignment/>
    </xf>
    <xf numFmtId="44" fontId="3" fillId="0" borderId="16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0" fillId="0" borderId="23" xfId="44" applyFont="1" applyFill="1" applyBorder="1" applyAlignment="1">
      <alignment/>
    </xf>
    <xf numFmtId="44" fontId="6" fillId="0" borderId="12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4" fontId="6" fillId="0" borderId="15" xfId="44" applyFont="1" applyFill="1" applyBorder="1" applyAlignment="1">
      <alignment/>
    </xf>
    <xf numFmtId="44" fontId="6" fillId="0" borderId="16" xfId="44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 quotePrefix="1">
      <alignment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44" fontId="3" fillId="0" borderId="0" xfId="44" applyFont="1" applyFill="1" applyBorder="1" applyAlignment="1">
      <alignment/>
    </xf>
    <xf numFmtId="43" fontId="0" fillId="0" borderId="0" xfId="0" applyNumberFormat="1" applyFill="1" applyAlignment="1" quotePrefix="1">
      <alignment horizontal="left"/>
    </xf>
    <xf numFmtId="43" fontId="3" fillId="0" borderId="0" xfId="0" applyNumberFormat="1" applyFont="1" applyFill="1" applyAlignment="1" quotePrefix="1">
      <alignment horizontal="center"/>
    </xf>
    <xf numFmtId="43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0" fillId="0" borderId="13" xfId="0" applyNumberFormat="1" applyFill="1" applyBorder="1" applyAlignment="1" quotePrefix="1">
      <alignment horizontal="center" vertical="center" wrapText="1"/>
    </xf>
    <xf numFmtId="43" fontId="0" fillId="0" borderId="15" xfId="0" applyNumberFormat="1" applyFill="1" applyBorder="1" applyAlignment="1">
      <alignment horizontal="center" vertical="center" wrapText="1"/>
    </xf>
    <xf numFmtId="43" fontId="0" fillId="0" borderId="19" xfId="0" applyNumberFormat="1" applyFill="1" applyBorder="1" applyAlignment="1">
      <alignment horizontal="center" vertical="center" wrapText="1"/>
    </xf>
    <xf numFmtId="43" fontId="0" fillId="0" borderId="22" xfId="0" applyNumberFormat="1" applyFill="1" applyBorder="1" applyAlignment="1" quotePrefix="1">
      <alignment horizontal="center"/>
    </xf>
    <xf numFmtId="43" fontId="0" fillId="0" borderId="24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%20--%2012mos%20ended%2004-30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 summary"/>
      <sheetName val="gross summary"/>
      <sheetName val="debit detail"/>
      <sheetName val="credit detail"/>
    </sheetNames>
    <sheetDataSet>
      <sheetData sheetId="0">
        <row r="5">
          <cell r="G5">
            <v>1000</v>
          </cell>
          <cell r="N5">
            <v>48.340000000000146</v>
          </cell>
        </row>
        <row r="6">
          <cell r="G6">
            <v>60</v>
          </cell>
          <cell r="N6">
            <v>5327.930375</v>
          </cell>
        </row>
        <row r="7">
          <cell r="G7">
            <v>397.95</v>
          </cell>
          <cell r="N7">
            <v>61.24000000000001</v>
          </cell>
        </row>
        <row r="8">
          <cell r="G8">
            <v>400.84999999999127</v>
          </cell>
          <cell r="N8">
            <v>234.81</v>
          </cell>
        </row>
        <row r="9">
          <cell r="G9">
            <v>0.04</v>
          </cell>
          <cell r="N9">
            <v>-145</v>
          </cell>
        </row>
        <row r="37">
          <cell r="N37">
            <v>469</v>
          </cell>
        </row>
        <row r="38">
          <cell r="N38">
            <v>819.13</v>
          </cell>
        </row>
        <row r="39">
          <cell r="N39">
            <v>5.419999999999998</v>
          </cell>
        </row>
        <row r="40">
          <cell r="G40">
            <v>71.05</v>
          </cell>
        </row>
        <row r="41">
          <cell r="G41">
            <v>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9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3" width="5.7109375" style="2" customWidth="1"/>
    <col min="4" max="4" width="26.8515625" style="2" customWidth="1"/>
    <col min="5" max="6" width="12.140625" style="2" bestFit="1" customWidth="1"/>
    <col min="7" max="7" width="12.00390625" style="2" bestFit="1" customWidth="1"/>
    <col min="8" max="8" width="10.00390625" style="2" bestFit="1" customWidth="1"/>
    <col min="9" max="10" width="12.140625" style="2" bestFit="1" customWidth="1"/>
    <col min="11" max="11" width="11.140625" style="2" bestFit="1" customWidth="1"/>
    <col min="12" max="12" width="12.421875" style="2" bestFit="1" customWidth="1"/>
    <col min="13" max="13" width="9.28125" style="2" bestFit="1" customWidth="1"/>
    <col min="14" max="14" width="12.140625" style="2" bestFit="1" customWidth="1"/>
    <col min="15" max="15" width="11.7109375" style="2" bestFit="1" customWidth="1"/>
    <col min="16" max="16384" width="9.140625" style="2" customWidth="1"/>
  </cols>
  <sheetData>
    <row r="2" spans="1:19" ht="12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"/>
      <c r="Q2" s="1"/>
      <c r="R2" s="1"/>
      <c r="S2" s="1"/>
    </row>
    <row r="4" spans="1:19" ht="12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"/>
      <c r="Q4" s="3"/>
      <c r="R4" s="3"/>
      <c r="S4" s="3"/>
    </row>
    <row r="5" spans="1:19" ht="12.75">
      <c r="A5" s="48" t="s">
        <v>34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3"/>
      <c r="Q5" s="3"/>
      <c r="R5" s="3"/>
      <c r="S5" s="3"/>
    </row>
    <row r="9" spans="5:15" ht="12.75">
      <c r="E9" s="54" t="s">
        <v>34</v>
      </c>
      <c r="F9" s="55"/>
      <c r="G9" s="55"/>
      <c r="H9" s="55"/>
      <c r="I9" s="56"/>
      <c r="J9" s="54" t="s">
        <v>25</v>
      </c>
      <c r="K9" s="55"/>
      <c r="L9" s="55"/>
      <c r="M9" s="55"/>
      <c r="N9" s="56"/>
      <c r="O9" s="51" t="s">
        <v>35</v>
      </c>
    </row>
    <row r="10" spans="5:15" ht="12.75">
      <c r="E10" s="4" t="s">
        <v>6</v>
      </c>
      <c r="F10" s="5" t="s">
        <v>17</v>
      </c>
      <c r="G10" s="5" t="s">
        <v>4</v>
      </c>
      <c r="H10" s="5" t="s">
        <v>18</v>
      </c>
      <c r="I10" s="57" t="s">
        <v>7</v>
      </c>
      <c r="J10" s="5" t="s">
        <v>6</v>
      </c>
      <c r="K10" s="5" t="s">
        <v>17</v>
      </c>
      <c r="L10" s="5" t="s">
        <v>4</v>
      </c>
      <c r="M10" s="5" t="s">
        <v>18</v>
      </c>
      <c r="N10" s="57" t="s">
        <v>7</v>
      </c>
      <c r="O10" s="52"/>
    </row>
    <row r="11" spans="5:15" ht="12.75">
      <c r="E11" s="6" t="s">
        <v>5</v>
      </c>
      <c r="F11" s="7" t="s">
        <v>5</v>
      </c>
      <c r="G11" s="7" t="s">
        <v>5</v>
      </c>
      <c r="H11" s="7" t="s">
        <v>5</v>
      </c>
      <c r="I11" s="58"/>
      <c r="J11" s="7" t="s">
        <v>5</v>
      </c>
      <c r="K11" s="7" t="s">
        <v>5</v>
      </c>
      <c r="L11" s="7" t="s">
        <v>5</v>
      </c>
      <c r="M11" s="7" t="s">
        <v>5</v>
      </c>
      <c r="N11" s="58"/>
      <c r="O11" s="53"/>
    </row>
    <row r="12" spans="1:15" ht="12.75">
      <c r="A12" s="2" t="s">
        <v>2</v>
      </c>
      <c r="E12" s="8"/>
      <c r="F12" s="9"/>
      <c r="G12" s="9"/>
      <c r="H12" s="9"/>
      <c r="I12" s="10"/>
      <c r="J12" s="9"/>
      <c r="K12" s="9"/>
      <c r="L12" s="9"/>
      <c r="M12" s="9"/>
      <c r="N12" s="10"/>
      <c r="O12" s="11"/>
    </row>
    <row r="13" spans="5:15" ht="12.75">
      <c r="E13" s="12"/>
      <c r="F13" s="13"/>
      <c r="G13" s="13"/>
      <c r="H13" s="13"/>
      <c r="I13" s="14"/>
      <c r="J13" s="13"/>
      <c r="K13" s="13"/>
      <c r="L13" s="13"/>
      <c r="M13" s="13"/>
      <c r="N13" s="14"/>
      <c r="O13" s="15"/>
    </row>
    <row r="14" spans="2:15" ht="12.75">
      <c r="B14" s="2" t="s">
        <v>9</v>
      </c>
      <c r="E14" s="12"/>
      <c r="F14" s="13"/>
      <c r="G14" s="13"/>
      <c r="H14" s="13"/>
      <c r="I14" s="14"/>
      <c r="J14" s="13"/>
      <c r="K14" s="13"/>
      <c r="L14" s="13"/>
      <c r="M14" s="13"/>
      <c r="N14" s="14"/>
      <c r="O14" s="15"/>
    </row>
    <row r="15" spans="5:15" ht="12.75">
      <c r="E15" s="12"/>
      <c r="F15" s="13"/>
      <c r="G15" s="13"/>
      <c r="H15" s="13"/>
      <c r="I15" s="14"/>
      <c r="J15" s="13"/>
      <c r="K15" s="13"/>
      <c r="L15" s="13"/>
      <c r="M15" s="13"/>
      <c r="N15" s="14"/>
      <c r="O15" s="15"/>
    </row>
    <row r="16" spans="3:15" ht="12.75">
      <c r="C16" s="47" t="s">
        <v>30</v>
      </c>
      <c r="E16" s="16">
        <f>J16+'[1]net summary'!$G$8</f>
        <v>31787.36999999999</v>
      </c>
      <c r="G16" s="17"/>
      <c r="H16" s="17"/>
      <c r="I16" s="18">
        <f>SUM(E16:H16)</f>
        <v>31787.36999999999</v>
      </c>
      <c r="J16" s="17">
        <v>31386.52</v>
      </c>
      <c r="L16" s="17"/>
      <c r="M16" s="17"/>
      <c r="N16" s="18">
        <f>SUM(J16:M16)</f>
        <v>31386.52</v>
      </c>
      <c r="O16" s="19">
        <f>I16-N16</f>
        <v>400.84999999999127</v>
      </c>
    </row>
    <row r="17" spans="5:15" ht="12.75">
      <c r="E17" s="12"/>
      <c r="F17" s="13"/>
      <c r="G17" s="13"/>
      <c r="H17" s="13"/>
      <c r="I17" s="14"/>
      <c r="J17" s="13"/>
      <c r="K17" s="13"/>
      <c r="L17" s="13"/>
      <c r="M17" s="13"/>
      <c r="N17" s="14"/>
      <c r="O17" s="15"/>
    </row>
    <row r="18" spans="3:15" ht="12.75">
      <c r="C18" s="47" t="s">
        <v>32</v>
      </c>
      <c r="E18" s="16">
        <f>J18+'[1]net summary'!$G$7</f>
        <v>469</v>
      </c>
      <c r="F18" s="17">
        <f>K18-'[1]net summary'!$N$6</f>
        <v>3561.0496250000015</v>
      </c>
      <c r="G18" s="13"/>
      <c r="H18" s="13"/>
      <c r="I18" s="14">
        <f>SUM(E18:H18)</f>
        <v>4030.0496250000015</v>
      </c>
      <c r="J18" s="17">
        <v>71.05</v>
      </c>
      <c r="K18" s="17">
        <f>8960.03-71.05</f>
        <v>8888.980000000001</v>
      </c>
      <c r="L18" s="13"/>
      <c r="M18" s="13"/>
      <c r="N18" s="14">
        <f>SUM(J18:M18)</f>
        <v>8960.03</v>
      </c>
      <c r="O18" s="15">
        <f>I18-N18</f>
        <v>-4929.980374999999</v>
      </c>
    </row>
    <row r="19" spans="5:15" ht="12.75">
      <c r="E19" s="12"/>
      <c r="F19" s="13"/>
      <c r="G19" s="13"/>
      <c r="H19" s="13"/>
      <c r="I19" s="14"/>
      <c r="J19" s="13"/>
      <c r="K19" s="13"/>
      <c r="L19" s="13"/>
      <c r="M19" s="13"/>
      <c r="N19" s="14"/>
      <c r="O19" s="15"/>
    </row>
    <row r="20" spans="3:15" ht="12.75">
      <c r="C20" s="47" t="s">
        <v>33</v>
      </c>
      <c r="E20" s="12"/>
      <c r="F20" s="13"/>
      <c r="G20" s="13"/>
      <c r="H20" s="17">
        <f>SUM(H22:H24)</f>
        <v>331.84</v>
      </c>
      <c r="I20" s="14">
        <f>SUM(E20:H20)</f>
        <v>331.84</v>
      </c>
      <c r="J20" s="13"/>
      <c r="K20" s="13"/>
      <c r="L20" s="13"/>
      <c r="M20" s="17">
        <v>393.04</v>
      </c>
      <c r="N20" s="14">
        <f>SUM(J20:M20)</f>
        <v>393.04</v>
      </c>
      <c r="O20" s="15">
        <f>I20-N20</f>
        <v>-61.200000000000045</v>
      </c>
    </row>
    <row r="21" spans="5:15" ht="12.75">
      <c r="E21" s="12"/>
      <c r="F21" s="13"/>
      <c r="G21" s="13"/>
      <c r="H21" s="17"/>
      <c r="I21" s="14"/>
      <c r="J21" s="13"/>
      <c r="K21" s="13"/>
      <c r="L21" s="13"/>
      <c r="M21" s="17"/>
      <c r="N21" s="14"/>
      <c r="O21" s="15"/>
    </row>
    <row r="22" spans="4:15" ht="12.75">
      <c r="D22" s="2" t="s">
        <v>20</v>
      </c>
      <c r="E22" s="12"/>
      <c r="F22" s="13"/>
      <c r="G22" s="13"/>
      <c r="H22" s="13">
        <f>M22+'[1]net summary'!$G$9</f>
        <v>50.08</v>
      </c>
      <c r="I22" s="14"/>
      <c r="J22" s="13"/>
      <c r="K22" s="13"/>
      <c r="L22" s="13"/>
      <c r="M22" s="13">
        <v>50.04</v>
      </c>
      <c r="N22" s="14"/>
      <c r="O22" s="15"/>
    </row>
    <row r="23" spans="4:15" ht="12.75">
      <c r="D23" s="2" t="s">
        <v>21</v>
      </c>
      <c r="E23" s="12"/>
      <c r="F23" s="13"/>
      <c r="G23" s="13"/>
      <c r="H23" s="13">
        <f>M23-'[1]net summary'!$N$7</f>
        <v>281.76</v>
      </c>
      <c r="I23" s="14"/>
      <c r="J23" s="13"/>
      <c r="K23" s="13"/>
      <c r="L23" s="13"/>
      <c r="M23" s="13">
        <v>343</v>
      </c>
      <c r="N23" s="14"/>
      <c r="O23" s="15"/>
    </row>
    <row r="24" spans="5:15" ht="12.75">
      <c r="E24" s="12"/>
      <c r="F24" s="13"/>
      <c r="G24" s="13"/>
      <c r="H24" s="13"/>
      <c r="I24" s="14"/>
      <c r="J24" s="13"/>
      <c r="K24" s="13"/>
      <c r="L24" s="13"/>
      <c r="M24" s="13"/>
      <c r="N24" s="14"/>
      <c r="O24" s="15"/>
    </row>
    <row r="25" spans="3:15" ht="12.75">
      <c r="C25" s="47" t="s">
        <v>28</v>
      </c>
      <c r="E25" s="16"/>
      <c r="F25" s="13"/>
      <c r="G25" s="13"/>
      <c r="H25" s="17">
        <f>M25+'[1]net summary'!$G$6</f>
        <v>60</v>
      </c>
      <c r="I25" s="14">
        <f>SUM(E25:H25)</f>
        <v>60</v>
      </c>
      <c r="J25" s="13"/>
      <c r="K25" s="13"/>
      <c r="L25" s="13"/>
      <c r="M25" s="13">
        <v>0</v>
      </c>
      <c r="N25" s="14">
        <f>SUM(J25:M25)</f>
        <v>0</v>
      </c>
      <c r="O25" s="15">
        <f>I25-N25</f>
        <v>60</v>
      </c>
    </row>
    <row r="26" spans="5:15" ht="12.75">
      <c r="E26" s="12"/>
      <c r="F26" s="13"/>
      <c r="G26" s="13"/>
      <c r="H26" s="13"/>
      <c r="I26" s="14"/>
      <c r="J26" s="13"/>
      <c r="K26" s="13"/>
      <c r="L26" s="13"/>
      <c r="M26" s="13"/>
      <c r="N26" s="14"/>
      <c r="O26" s="15"/>
    </row>
    <row r="27" spans="5:15" ht="12.75">
      <c r="E27" s="12"/>
      <c r="F27" s="13"/>
      <c r="G27" s="13"/>
      <c r="H27" s="13"/>
      <c r="I27" s="14"/>
      <c r="J27" s="13"/>
      <c r="K27" s="13"/>
      <c r="L27" s="13"/>
      <c r="M27" s="13"/>
      <c r="N27" s="14"/>
      <c r="O27" s="15"/>
    </row>
    <row r="28" spans="2:15" ht="12.75">
      <c r="B28" s="2" t="s">
        <v>10</v>
      </c>
      <c r="E28" s="16">
        <f>SUM(E29:E33)</f>
        <v>2278.45</v>
      </c>
      <c r="F28" s="13"/>
      <c r="G28" s="13"/>
      <c r="H28" s="13"/>
      <c r="I28" s="14">
        <f>SUM(E28:H28)</f>
        <v>2278.45</v>
      </c>
      <c r="J28" s="17">
        <v>1326.79</v>
      </c>
      <c r="K28" s="13"/>
      <c r="L28" s="13"/>
      <c r="M28" s="13"/>
      <c r="N28" s="14">
        <f>SUM(J28:M28)</f>
        <v>1326.79</v>
      </c>
      <c r="O28" s="15">
        <f>I28-N28</f>
        <v>951.6599999999999</v>
      </c>
    </row>
    <row r="29" spans="5:15" ht="12.75">
      <c r="E29" s="12"/>
      <c r="F29" s="13"/>
      <c r="G29" s="13"/>
      <c r="H29" s="13"/>
      <c r="I29" s="14"/>
      <c r="J29" s="13"/>
      <c r="K29" s="13"/>
      <c r="L29" s="13"/>
      <c r="M29" s="13"/>
      <c r="N29" s="14"/>
      <c r="O29" s="15"/>
    </row>
    <row r="30" spans="3:15" ht="12.75">
      <c r="C30" s="2" t="s">
        <v>16</v>
      </c>
      <c r="E30" s="12">
        <f>J30-'[1]net summary'!$N$5</f>
        <v>1278.4499999999998</v>
      </c>
      <c r="F30" s="13"/>
      <c r="G30" s="13"/>
      <c r="H30" s="13"/>
      <c r="I30" s="14"/>
      <c r="J30" s="13">
        <v>1326.79</v>
      </c>
      <c r="K30" s="13"/>
      <c r="L30" s="13"/>
      <c r="M30" s="13"/>
      <c r="N30" s="14"/>
      <c r="O30" s="15"/>
    </row>
    <row r="31" spans="3:15" ht="12.75">
      <c r="C31" s="47" t="s">
        <v>27</v>
      </c>
      <c r="E31" s="12">
        <f>J31+'[1]net summary'!$G$5</f>
        <v>1000</v>
      </c>
      <c r="F31" s="13"/>
      <c r="G31" s="13"/>
      <c r="H31" s="13"/>
      <c r="I31" s="14"/>
      <c r="J31" s="13">
        <v>0</v>
      </c>
      <c r="K31" s="13"/>
      <c r="L31" s="13"/>
      <c r="M31" s="13"/>
      <c r="N31" s="14"/>
      <c r="O31" s="15"/>
    </row>
    <row r="32" spans="5:15" ht="12.75">
      <c r="E32" s="12"/>
      <c r="F32" s="13"/>
      <c r="G32" s="13"/>
      <c r="H32" s="13"/>
      <c r="I32" s="14"/>
      <c r="J32" s="13"/>
      <c r="K32" s="13"/>
      <c r="L32" s="13"/>
      <c r="M32" s="13"/>
      <c r="N32" s="14"/>
      <c r="O32" s="15"/>
    </row>
    <row r="33" spans="5:15" ht="12.75">
      <c r="E33" s="12"/>
      <c r="F33" s="13"/>
      <c r="G33" s="13"/>
      <c r="H33" s="13"/>
      <c r="I33" s="14"/>
      <c r="J33" s="13"/>
      <c r="K33" s="13"/>
      <c r="L33" s="13"/>
      <c r="M33" s="13"/>
      <c r="N33" s="14"/>
      <c r="O33" s="15"/>
    </row>
    <row r="34" spans="2:15" ht="12.75">
      <c r="B34" s="2" t="s">
        <v>14</v>
      </c>
      <c r="E34" s="16">
        <f>SUM(E35:E38)</f>
        <v>704.4200000000001</v>
      </c>
      <c r="F34" s="13"/>
      <c r="G34" s="13"/>
      <c r="H34" s="13"/>
      <c r="I34" s="14">
        <f>SUM(E34:H34)</f>
        <v>704.4200000000001</v>
      </c>
      <c r="J34" s="17">
        <v>939.23</v>
      </c>
      <c r="K34" s="13"/>
      <c r="L34" s="13"/>
      <c r="M34" s="13"/>
      <c r="N34" s="14">
        <f>SUM(J34:M34)</f>
        <v>939.23</v>
      </c>
      <c r="O34" s="15">
        <f>I34-N34</f>
        <v>-234.80999999999995</v>
      </c>
    </row>
    <row r="35" spans="5:15" ht="12.75">
      <c r="E35" s="12"/>
      <c r="F35" s="13"/>
      <c r="G35" s="13"/>
      <c r="H35" s="13"/>
      <c r="I35" s="14"/>
      <c r="J35" s="13"/>
      <c r="K35" s="13"/>
      <c r="L35" s="13"/>
      <c r="M35" s="13"/>
      <c r="N35" s="14"/>
      <c r="O35" s="15"/>
    </row>
    <row r="36" spans="3:15" ht="12.75">
      <c r="C36" s="2" t="s">
        <v>22</v>
      </c>
      <c r="E36" s="12">
        <f>J36-'[1]net summary'!$N$8</f>
        <v>704.4200000000001</v>
      </c>
      <c r="F36" s="13"/>
      <c r="G36" s="13"/>
      <c r="H36" s="13"/>
      <c r="I36" s="14"/>
      <c r="J36" s="13">
        <v>939.23</v>
      </c>
      <c r="K36" s="13"/>
      <c r="L36" s="13"/>
      <c r="M36" s="13"/>
      <c r="N36" s="14"/>
      <c r="O36" s="15"/>
    </row>
    <row r="37" spans="5:15" ht="12.75">
      <c r="E37" s="12"/>
      <c r="F37" s="13"/>
      <c r="G37" s="13"/>
      <c r="H37" s="13"/>
      <c r="I37" s="14"/>
      <c r="J37" s="13"/>
      <c r="K37" s="13"/>
      <c r="L37" s="13"/>
      <c r="M37" s="13"/>
      <c r="N37" s="14"/>
      <c r="O37" s="15"/>
    </row>
    <row r="38" spans="5:15" ht="12.75">
      <c r="E38" s="12"/>
      <c r="F38" s="13"/>
      <c r="G38" s="13"/>
      <c r="H38" s="13"/>
      <c r="I38" s="14"/>
      <c r="J38" s="13"/>
      <c r="K38" s="13"/>
      <c r="L38" s="13"/>
      <c r="M38" s="13"/>
      <c r="N38" s="14"/>
      <c r="O38" s="15"/>
    </row>
    <row r="39" spans="2:15" ht="12.75">
      <c r="B39" s="47" t="s">
        <v>26</v>
      </c>
      <c r="E39" s="16">
        <f>SUM(E40:E44)</f>
        <v>1181</v>
      </c>
      <c r="F39" s="13"/>
      <c r="G39" s="13"/>
      <c r="H39" s="13"/>
      <c r="I39" s="14">
        <f>SUM(E39:H39)</f>
        <v>1181</v>
      </c>
      <c r="J39" s="17">
        <v>1036</v>
      </c>
      <c r="K39" s="13"/>
      <c r="L39" s="13"/>
      <c r="M39" s="13"/>
      <c r="N39" s="14">
        <f>SUM(J39:M39)</f>
        <v>1036</v>
      </c>
      <c r="O39" s="15">
        <f>I39-N39</f>
        <v>145</v>
      </c>
    </row>
    <row r="40" spans="5:15" ht="12.75">
      <c r="E40" s="12"/>
      <c r="F40" s="13"/>
      <c r="G40" s="13"/>
      <c r="H40" s="13"/>
      <c r="I40" s="14"/>
      <c r="J40" s="13"/>
      <c r="K40" s="13"/>
      <c r="L40" s="13"/>
      <c r="M40" s="13"/>
      <c r="N40" s="14"/>
      <c r="O40" s="15"/>
    </row>
    <row r="41" spans="3:15" ht="12.75">
      <c r="C41" s="2" t="s">
        <v>24</v>
      </c>
      <c r="E41" s="12">
        <v>0</v>
      </c>
      <c r="F41" s="13"/>
      <c r="G41" s="13"/>
      <c r="H41" s="13"/>
      <c r="I41" s="14"/>
      <c r="J41" s="13">
        <v>1036</v>
      </c>
      <c r="K41" s="13"/>
      <c r="L41" s="13"/>
      <c r="M41" s="13"/>
      <c r="N41" s="14"/>
      <c r="O41" s="15"/>
    </row>
    <row r="42" spans="3:15" ht="12.75">
      <c r="C42" s="47" t="s">
        <v>29</v>
      </c>
      <c r="E42" s="12">
        <f>J41-'[1]net summary'!$N$9</f>
        <v>1181</v>
      </c>
      <c r="F42" s="13"/>
      <c r="G42" s="13"/>
      <c r="H42" s="13"/>
      <c r="I42" s="14"/>
      <c r="J42" s="2">
        <v>0</v>
      </c>
      <c r="K42" s="13"/>
      <c r="L42" s="13"/>
      <c r="M42" s="13"/>
      <c r="N42" s="14"/>
      <c r="O42" s="15"/>
    </row>
    <row r="43" spans="5:15" ht="12.75">
      <c r="E43" s="12"/>
      <c r="F43" s="13"/>
      <c r="G43" s="13"/>
      <c r="H43" s="13"/>
      <c r="I43" s="14"/>
      <c r="J43" s="13"/>
      <c r="K43" s="13"/>
      <c r="L43" s="13"/>
      <c r="M43" s="13"/>
      <c r="N43" s="14"/>
      <c r="O43" s="15"/>
    </row>
    <row r="44" spans="5:15" ht="12.75">
      <c r="E44" s="12"/>
      <c r="F44" s="13"/>
      <c r="G44" s="13"/>
      <c r="H44" s="13"/>
      <c r="I44" s="14"/>
      <c r="J44" s="13"/>
      <c r="K44" s="13"/>
      <c r="L44" s="13"/>
      <c r="M44" s="13"/>
      <c r="N44" s="14"/>
      <c r="O44" s="15"/>
    </row>
    <row r="45" spans="1:15" s="20" customFormat="1" ht="15">
      <c r="A45" s="20" t="s">
        <v>11</v>
      </c>
      <c r="E45" s="21">
        <f>E16+E18+E20+E25+E28+E34+E39</f>
        <v>36420.23999999999</v>
      </c>
      <c r="F45" s="22">
        <f aca="true" t="shared" si="0" ref="F45:O45">F16+F18+F20+F25+F28+F34+F39</f>
        <v>3561.0496250000015</v>
      </c>
      <c r="G45" s="22">
        <f t="shared" si="0"/>
        <v>0</v>
      </c>
      <c r="H45" s="22">
        <f t="shared" si="0"/>
        <v>391.84</v>
      </c>
      <c r="I45" s="24">
        <f t="shared" si="0"/>
        <v>40373.12962499999</v>
      </c>
      <c r="J45" s="21">
        <f t="shared" si="0"/>
        <v>34759.590000000004</v>
      </c>
      <c r="K45" s="22">
        <f t="shared" si="0"/>
        <v>8888.980000000001</v>
      </c>
      <c r="L45" s="23">
        <f t="shared" si="0"/>
        <v>0</v>
      </c>
      <c r="M45" s="22">
        <f t="shared" si="0"/>
        <v>393.04</v>
      </c>
      <c r="N45" s="24">
        <f t="shared" si="0"/>
        <v>44041.61000000001</v>
      </c>
      <c r="O45" s="25">
        <f t="shared" si="0"/>
        <v>-3668.480375000008</v>
      </c>
    </row>
    <row r="46" spans="1:15" ht="12.75">
      <c r="A46" s="26"/>
      <c r="B46" s="26"/>
      <c r="C46" s="26"/>
      <c r="D46" s="26"/>
      <c r="E46" s="27"/>
      <c r="F46" s="26"/>
      <c r="G46" s="26"/>
      <c r="H46" s="26"/>
      <c r="I46" s="28"/>
      <c r="J46" s="26"/>
      <c r="K46" s="26"/>
      <c r="L46" s="26"/>
      <c r="M46" s="26"/>
      <c r="N46" s="28"/>
      <c r="O46" s="29"/>
    </row>
    <row r="47" spans="5:15" ht="12.75">
      <c r="E47" s="12"/>
      <c r="F47" s="13"/>
      <c r="G47" s="13"/>
      <c r="H47" s="13"/>
      <c r="I47" s="14"/>
      <c r="J47" s="13"/>
      <c r="K47" s="13"/>
      <c r="L47" s="13"/>
      <c r="M47" s="13"/>
      <c r="N47" s="14"/>
      <c r="O47" s="15"/>
    </row>
    <row r="48" spans="1:15" ht="12.75">
      <c r="A48" s="2" t="s">
        <v>3</v>
      </c>
      <c r="E48" s="12"/>
      <c r="F48" s="13"/>
      <c r="G48" s="13"/>
      <c r="H48" s="13"/>
      <c r="I48" s="14"/>
      <c r="J48" s="13"/>
      <c r="K48" s="13"/>
      <c r="L48" s="13"/>
      <c r="M48" s="13"/>
      <c r="N48" s="14"/>
      <c r="O48" s="15"/>
    </row>
    <row r="49" spans="5:15" ht="12.75">
      <c r="E49" s="12"/>
      <c r="F49" s="13"/>
      <c r="G49" s="13"/>
      <c r="H49" s="13"/>
      <c r="I49" s="14"/>
      <c r="J49" s="13"/>
      <c r="K49" s="13"/>
      <c r="L49" s="13"/>
      <c r="M49" s="13"/>
      <c r="N49" s="14"/>
      <c r="O49" s="15"/>
    </row>
    <row r="50" spans="2:15" ht="12.75">
      <c r="B50" s="2" t="s">
        <v>9</v>
      </c>
      <c r="E50" s="12"/>
      <c r="F50" s="13"/>
      <c r="G50" s="13"/>
      <c r="H50" s="13"/>
      <c r="I50" s="14"/>
      <c r="J50" s="13"/>
      <c r="K50" s="13"/>
      <c r="L50" s="13"/>
      <c r="M50" s="13"/>
      <c r="N50" s="14"/>
      <c r="O50" s="15"/>
    </row>
    <row r="51" spans="5:15" ht="12.75">
      <c r="E51" s="12"/>
      <c r="F51" s="13"/>
      <c r="G51" s="13"/>
      <c r="H51" s="13"/>
      <c r="I51" s="14"/>
      <c r="J51" s="13"/>
      <c r="K51" s="13"/>
      <c r="L51" s="13"/>
      <c r="M51" s="13"/>
      <c r="N51" s="14"/>
      <c r="O51" s="15"/>
    </row>
    <row r="52" spans="3:15" ht="12.75">
      <c r="C52" s="2" t="s">
        <v>19</v>
      </c>
      <c r="E52" s="16">
        <f>J52+'[1]net summary'!$N$38</f>
        <v>1647.99</v>
      </c>
      <c r="F52" s="17">
        <f>K52+'[1]net summary'!$N$39</f>
        <v>34.55</v>
      </c>
      <c r="G52" s="13"/>
      <c r="H52" s="17">
        <f>M52-'[1]net summary'!$G$41</f>
        <v>130.26999999999998</v>
      </c>
      <c r="I52" s="18">
        <f>SUM(E52:H52)</f>
        <v>1812.81</v>
      </c>
      <c r="J52" s="17">
        <v>828.86</v>
      </c>
      <c r="K52" s="17">
        <v>29.13</v>
      </c>
      <c r="L52" s="13"/>
      <c r="M52" s="17">
        <v>135.38</v>
      </c>
      <c r="N52" s="18">
        <f>SUM(J52:M52)</f>
        <v>993.37</v>
      </c>
      <c r="O52" s="19">
        <f>I52-N52</f>
        <v>819.4399999999999</v>
      </c>
    </row>
    <row r="53" spans="5:15" ht="12.75">
      <c r="E53" s="12"/>
      <c r="F53" s="13"/>
      <c r="G53" s="13"/>
      <c r="H53" s="13"/>
      <c r="I53" s="14"/>
      <c r="J53" s="13"/>
      <c r="K53" s="13"/>
      <c r="L53" s="13"/>
      <c r="M53" s="13"/>
      <c r="N53" s="14"/>
      <c r="O53" s="15"/>
    </row>
    <row r="54" spans="5:15" ht="12.75">
      <c r="E54" s="12"/>
      <c r="F54" s="13"/>
      <c r="G54" s="13"/>
      <c r="H54" s="13"/>
      <c r="I54" s="14"/>
      <c r="J54" s="13"/>
      <c r="K54" s="13"/>
      <c r="L54" s="13"/>
      <c r="M54" s="13"/>
      <c r="N54" s="14"/>
      <c r="O54" s="15"/>
    </row>
    <row r="55" spans="2:15" ht="12.75">
      <c r="B55" s="2" t="s">
        <v>15</v>
      </c>
      <c r="E55" s="16">
        <f>SUM(E56:E59)</f>
        <v>469</v>
      </c>
      <c r="F55" s="17">
        <f>SUM(F56:F59)</f>
        <v>0</v>
      </c>
      <c r="G55" s="13"/>
      <c r="H55" s="17"/>
      <c r="I55" s="14">
        <f>SUM(E55:H55)</f>
        <v>469</v>
      </c>
      <c r="J55" s="16">
        <f>SUM(J56:J59)</f>
        <v>71.05000000000001</v>
      </c>
      <c r="K55" s="17">
        <f>SUM(K56:K59)</f>
        <v>0</v>
      </c>
      <c r="L55" s="17"/>
      <c r="M55" s="13"/>
      <c r="N55" s="14">
        <f>SUM(J55:M55)</f>
        <v>71.05000000000001</v>
      </c>
      <c r="O55" s="15">
        <f>I55-N55</f>
        <v>397.95</v>
      </c>
    </row>
    <row r="56" spans="5:15" ht="12.75">
      <c r="E56" s="12"/>
      <c r="F56" s="13"/>
      <c r="G56" s="13"/>
      <c r="H56" s="13"/>
      <c r="I56" s="14"/>
      <c r="J56" s="13"/>
      <c r="K56" s="13"/>
      <c r="L56" s="13"/>
      <c r="M56" s="13"/>
      <c r="N56" s="14"/>
      <c r="O56" s="15"/>
    </row>
    <row r="57" spans="3:15" ht="12.75">
      <c r="C57" s="2" t="s">
        <v>24</v>
      </c>
      <c r="E57" s="12">
        <f>J57-'[1]net summary'!$G$40</f>
        <v>0</v>
      </c>
      <c r="F57" s="13"/>
      <c r="G57" s="13"/>
      <c r="H57" s="13"/>
      <c r="I57" s="14"/>
      <c r="J57" s="13">
        <v>71.05000000000001</v>
      </c>
      <c r="K57" s="13"/>
      <c r="L57" s="13"/>
      <c r="M57" s="13"/>
      <c r="N57" s="14"/>
      <c r="O57" s="15"/>
    </row>
    <row r="58" spans="3:15" ht="12.75">
      <c r="C58" s="47" t="s">
        <v>29</v>
      </c>
      <c r="E58" s="12">
        <f>J58+'[1]net summary'!$N$37</f>
        <v>469</v>
      </c>
      <c r="F58" s="13"/>
      <c r="G58" s="13"/>
      <c r="H58" s="13"/>
      <c r="I58" s="14"/>
      <c r="J58" s="13">
        <v>0</v>
      </c>
      <c r="K58" s="13"/>
      <c r="L58" s="13"/>
      <c r="M58" s="13"/>
      <c r="N58" s="14"/>
      <c r="O58" s="15"/>
    </row>
    <row r="59" spans="5:15" ht="12.75">
      <c r="E59" s="12"/>
      <c r="F59" s="13"/>
      <c r="G59" s="13"/>
      <c r="H59" s="13"/>
      <c r="I59" s="14"/>
      <c r="J59" s="13"/>
      <c r="K59" s="13"/>
      <c r="L59" s="13"/>
      <c r="M59" s="13"/>
      <c r="N59" s="14"/>
      <c r="O59" s="15"/>
    </row>
    <row r="60" spans="5:15" ht="12.75">
      <c r="E60" s="12"/>
      <c r="F60" s="13"/>
      <c r="G60" s="13"/>
      <c r="H60" s="13"/>
      <c r="I60" s="14"/>
      <c r="J60" s="13"/>
      <c r="K60" s="13"/>
      <c r="L60" s="13"/>
      <c r="M60" s="13"/>
      <c r="N60" s="14"/>
      <c r="O60" s="15"/>
    </row>
    <row r="61" spans="1:15" s="20" customFormat="1" ht="12.75">
      <c r="A61" s="20" t="s">
        <v>12</v>
      </c>
      <c r="E61" s="30">
        <f aca="true" t="shared" si="1" ref="E61:O61">E52+E55</f>
        <v>2116.99</v>
      </c>
      <c r="F61" s="46">
        <f t="shared" si="1"/>
        <v>34.55</v>
      </c>
      <c r="G61" s="31">
        <f t="shared" si="1"/>
        <v>0</v>
      </c>
      <c r="H61" s="46">
        <f t="shared" si="1"/>
        <v>130.26999999999998</v>
      </c>
      <c r="I61" s="32">
        <f t="shared" si="1"/>
        <v>2281.81</v>
      </c>
      <c r="J61" s="30">
        <f t="shared" si="1"/>
        <v>899.9100000000001</v>
      </c>
      <c r="K61" s="31">
        <f t="shared" si="1"/>
        <v>29.13</v>
      </c>
      <c r="L61" s="31">
        <f t="shared" si="1"/>
        <v>0</v>
      </c>
      <c r="M61" s="46">
        <f t="shared" si="1"/>
        <v>135.38</v>
      </c>
      <c r="N61" s="32">
        <f t="shared" si="1"/>
        <v>1064.42</v>
      </c>
      <c r="O61" s="33">
        <f t="shared" si="1"/>
        <v>1217.3899999999999</v>
      </c>
    </row>
    <row r="62" spans="5:15" ht="12.75">
      <c r="E62" s="12"/>
      <c r="F62" s="13"/>
      <c r="G62" s="13"/>
      <c r="H62" s="13"/>
      <c r="I62" s="14"/>
      <c r="J62" s="12"/>
      <c r="K62" s="13"/>
      <c r="L62" s="13"/>
      <c r="M62" s="13"/>
      <c r="N62" s="14"/>
      <c r="O62" s="15"/>
    </row>
    <row r="63" spans="5:15" ht="13.5" thickBot="1">
      <c r="E63" s="12"/>
      <c r="F63" s="13"/>
      <c r="G63" s="13"/>
      <c r="H63" s="13"/>
      <c r="I63" s="14"/>
      <c r="J63" s="12"/>
      <c r="K63" s="13"/>
      <c r="L63" s="13"/>
      <c r="M63" s="13"/>
      <c r="N63" s="14"/>
      <c r="O63" s="15"/>
    </row>
    <row r="64" spans="1:15" ht="13.5" thickBot="1">
      <c r="A64" s="2" t="s">
        <v>8</v>
      </c>
      <c r="E64" s="16">
        <f aca="true" t="shared" si="2" ref="E64:O64">E45-E61</f>
        <v>34303.24999999999</v>
      </c>
      <c r="F64" s="17">
        <f t="shared" si="2"/>
        <v>3526.4996250000013</v>
      </c>
      <c r="G64" s="17">
        <f t="shared" si="2"/>
        <v>0</v>
      </c>
      <c r="H64" s="17">
        <f t="shared" si="2"/>
        <v>261.57</v>
      </c>
      <c r="I64" s="34">
        <f t="shared" si="2"/>
        <v>38091.31962499999</v>
      </c>
      <c r="J64" s="16">
        <f t="shared" si="2"/>
        <v>33859.68</v>
      </c>
      <c r="K64" s="17">
        <f t="shared" si="2"/>
        <v>8859.850000000002</v>
      </c>
      <c r="L64" s="17">
        <f t="shared" si="2"/>
        <v>0</v>
      </c>
      <c r="M64" s="17">
        <f t="shared" si="2"/>
        <v>257.66</v>
      </c>
      <c r="N64" s="35">
        <f t="shared" si="2"/>
        <v>42977.19000000001</v>
      </c>
      <c r="O64" s="36">
        <f t="shared" si="2"/>
        <v>-4885.870375000008</v>
      </c>
    </row>
    <row r="65" spans="5:15" ht="12.75">
      <c r="E65" s="12"/>
      <c r="F65" s="13"/>
      <c r="G65" s="13"/>
      <c r="H65" s="13"/>
      <c r="I65" s="14"/>
      <c r="J65" s="12"/>
      <c r="K65" s="13"/>
      <c r="L65" s="13"/>
      <c r="M65" s="13"/>
      <c r="N65" s="14"/>
      <c r="O65" s="15"/>
    </row>
    <row r="66" spans="5:15" ht="12.75">
      <c r="E66" s="12"/>
      <c r="F66" s="13"/>
      <c r="G66" s="13"/>
      <c r="H66" s="13"/>
      <c r="I66" s="14"/>
      <c r="J66" s="12"/>
      <c r="K66" s="13"/>
      <c r="L66" s="13"/>
      <c r="M66" s="13"/>
      <c r="N66" s="14"/>
      <c r="O66" s="15"/>
    </row>
    <row r="67" spans="1:15" ht="15">
      <c r="A67" s="2" t="s">
        <v>13</v>
      </c>
      <c r="E67" s="37">
        <f aca="true" t="shared" si="3" ref="E67:O67">E61+E64</f>
        <v>36420.23999999999</v>
      </c>
      <c r="F67" s="38">
        <f t="shared" si="3"/>
        <v>3561.0496250000015</v>
      </c>
      <c r="G67" s="38">
        <f t="shared" si="3"/>
        <v>0</v>
      </c>
      <c r="H67" s="38">
        <f t="shared" si="3"/>
        <v>391.84</v>
      </c>
      <c r="I67" s="40">
        <f t="shared" si="3"/>
        <v>40373.12962499999</v>
      </c>
      <c r="J67" s="37">
        <f>J61+J64</f>
        <v>34759.590000000004</v>
      </c>
      <c r="K67" s="38">
        <f>K61+K64</f>
        <v>8888.980000000001</v>
      </c>
      <c r="L67" s="39">
        <f>L61+L64</f>
        <v>0</v>
      </c>
      <c r="M67" s="38">
        <f>M61+M64</f>
        <v>393.04</v>
      </c>
      <c r="N67" s="40">
        <f t="shared" si="3"/>
        <v>44041.61000000001</v>
      </c>
      <c r="O67" s="41">
        <f t="shared" si="3"/>
        <v>-3668.480375000008</v>
      </c>
    </row>
    <row r="68" spans="5:15" ht="12.75">
      <c r="E68" s="27"/>
      <c r="F68" s="26"/>
      <c r="G68" s="26"/>
      <c r="H68" s="26"/>
      <c r="I68" s="28"/>
      <c r="J68" s="26"/>
      <c r="K68" s="26"/>
      <c r="L68" s="26"/>
      <c r="M68" s="26"/>
      <c r="N68" s="28"/>
      <c r="O68" s="29"/>
    </row>
    <row r="72" ht="12.75">
      <c r="A72" s="42" t="s">
        <v>23</v>
      </c>
    </row>
    <row r="73" ht="12.75">
      <c r="A73" s="44" t="s">
        <v>31</v>
      </c>
    </row>
    <row r="74" ht="12.75">
      <c r="A74" s="42"/>
    </row>
    <row r="75" ht="12.75">
      <c r="A75" s="45" t="s">
        <v>36</v>
      </c>
    </row>
    <row r="76" ht="12.75">
      <c r="F76" s="43"/>
    </row>
    <row r="77" ht="12.75">
      <c r="F77" s="43"/>
    </row>
    <row r="79" ht="12.75">
      <c r="F79" s="43"/>
    </row>
  </sheetData>
  <sheetProtection/>
  <mergeCells count="8">
    <mergeCell ref="A5:O5"/>
    <mergeCell ref="A4:O4"/>
    <mergeCell ref="A2:O2"/>
    <mergeCell ref="O9:O11"/>
    <mergeCell ref="E9:I9"/>
    <mergeCell ref="J9:N9"/>
    <mergeCell ref="I10:I11"/>
    <mergeCell ref="N10:N11"/>
  </mergeCells>
  <printOptions/>
  <pageMargins left="0.75" right="0.75" top="1" bottom="1" header="0.5" footer="0.5"/>
  <pageSetup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</cp:lastModifiedBy>
  <cp:lastPrinted>2011-10-01T01:02:14Z</cp:lastPrinted>
  <dcterms:created xsi:type="dcterms:W3CDTF">2010-08-13T13:00:19Z</dcterms:created>
  <dcterms:modified xsi:type="dcterms:W3CDTF">2012-07-18T21:42:45Z</dcterms:modified>
  <cp:category/>
  <cp:version/>
  <cp:contentType/>
  <cp:contentStatus/>
</cp:coreProperties>
</file>