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<sst xmlns="http://schemas.openxmlformats.org/spreadsheetml/2006/main" count="93" uniqueCount="67">
  <si>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GREATER LOS ANGELES AREA MENSA</t>
  </si>
  <si>
    <t>INCOME</t>
  </si>
  <si>
    <t>EXPENSE</t>
  </si>
  <si>
    <t>General Fund</t>
  </si>
  <si>
    <t>RG Fund</t>
  </si>
  <si>
    <t>Scholarship Fund</t>
  </si>
  <si>
    <t>Newsletter</t>
  </si>
  <si>
    <t>Advertising</t>
  </si>
  <si>
    <t>Subscriptions</t>
  </si>
  <si>
    <t>National Subsidy</t>
  </si>
  <si>
    <t>Full Dues</t>
  </si>
  <si>
    <t>New Members</t>
  </si>
  <si>
    <t>Reinstating Members</t>
  </si>
  <si>
    <t>Corp Subscriptions</t>
  </si>
  <si>
    <t>Area Funds</t>
  </si>
  <si>
    <t>Mid-City</t>
  </si>
  <si>
    <t>Coastal</t>
  </si>
  <si>
    <t>SFV</t>
  </si>
  <si>
    <t>ELAC</t>
  </si>
  <si>
    <t>Hi-Desert</t>
  </si>
  <si>
    <t>Printing</t>
  </si>
  <si>
    <t>Postage</t>
  </si>
  <si>
    <t>Misc.</t>
  </si>
  <si>
    <t>MensaPhone</t>
  </si>
  <si>
    <t>CultureQuest</t>
  </si>
  <si>
    <t>New Members expenses</t>
  </si>
  <si>
    <t>GLAAM BoD Officer Expenses</t>
  </si>
  <si>
    <t>Tax prep. &amp; Acctg.</t>
  </si>
  <si>
    <t>D&amp;O Insurance</t>
  </si>
  <si>
    <t>Special Events</t>
  </si>
  <si>
    <t>Total Expense:</t>
  </si>
  <si>
    <t>Total Income:</t>
  </si>
  <si>
    <t>Net Gain/(Loss):</t>
  </si>
  <si>
    <t xml:space="preserve">Actual </t>
  </si>
  <si>
    <t xml:space="preserve">Budget </t>
  </si>
  <si>
    <t>prepared by the GLAAM Finance Committee</t>
  </si>
  <si>
    <t>Other</t>
  </si>
  <si>
    <t>Storage</t>
  </si>
  <si>
    <t>Depreciation</t>
  </si>
  <si>
    <t>Budget</t>
  </si>
  <si>
    <t>% Used</t>
  </si>
  <si>
    <t>Testing Fees</t>
  </si>
  <si>
    <t>Amazon</t>
  </si>
  <si>
    <t>Proctor Expenses</t>
  </si>
  <si>
    <t>Awards</t>
  </si>
  <si>
    <t>Income/Expense Statement - Summary</t>
  </si>
  <si>
    <t>Dave Felt Scholarship</t>
  </si>
  <si>
    <t>Administration</t>
  </si>
  <si>
    <t>Jonathan Elliott, GLAAM Treasurer 2014-15</t>
  </si>
  <si>
    <t>Membership Committee</t>
  </si>
  <si>
    <t>Young Ms</t>
  </si>
  <si>
    <t>n/a</t>
  </si>
  <si>
    <t>Volunteer Luncheons</t>
  </si>
  <si>
    <t>Picnics</t>
  </si>
  <si>
    <t>Dividends</t>
  </si>
  <si>
    <t>RG Operating Expense</t>
  </si>
  <si>
    <t>RG Operating Income</t>
  </si>
  <si>
    <t>RG Non-Operating Income</t>
  </si>
  <si>
    <t>RG Non-Operating Expense</t>
  </si>
  <si>
    <t>-- Mailbox</t>
  </si>
  <si>
    <t>Hollywood Bowl</t>
  </si>
  <si>
    <t>Fundraising</t>
  </si>
  <si>
    <t>-- Meetings</t>
  </si>
  <si>
    <t>for the 12 months ended April 30, 2014</t>
  </si>
  <si>
    <t>Inland Empire</t>
  </si>
  <si>
    <t>-- Stationery</t>
  </si>
  <si>
    <t>September 20,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</si>
</sst>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_);_(@_)"/>
    <numFmt numFmtId="168" formatCode="_(* #,##0.00_);_(* \(#,##0.00\);_(* &quot;-&quot;_);_(@_)"/>
    <numFmt numFmtId="169" formatCode="\+0.0%"/>
    <numFmt numFmtId="170" formatCode="[$-409]dddd\,\ mmmm\ dd\,\ yyyy"/>
    <numFmt numFmtId="171" formatCode="[$-409]h:mm:ss\ AM/PM"/>
    <numFmt numFmtId="172" formatCode="0.0%"/>
    <numFmt numFmtId="173" formatCode="\+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43" fontId="1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3" fontId="0" fillId="0" borderId="0" xfId="44" applyNumberFormat="1" applyFont="1" applyFill="1" applyAlignment="1">
      <alignment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3" fontId="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tabSelected="1" zoomScalePageLayoutView="0" workbookViewId="0" topLeftCell="A44">
      <selection activeCell="A71" sqref="A71"/>
    </sheetView>
  </sheetViews>
  <sheetFormatPr defaultColWidth="9.140625" defaultRowHeight="12.75"/>
  <cols>
    <col min="1" max="2" width="3.7109375" style="2" customWidth="1"/>
    <col min="3" max="3" width="22.8515625" style="2" bestFit="1" customWidth="1"/>
    <col min="4" max="5" width="10.28125" style="4" bestFit="1" customWidth="1"/>
    <col min="6" max="6" width="9.140625" style="6" customWidth="1"/>
    <col min="7" max="9" width="3.7109375" style="2" customWidth="1"/>
    <col min="10" max="10" width="20.8515625" style="2" customWidth="1"/>
    <col min="11" max="12" width="10.28125" style="4" bestFit="1" customWidth="1"/>
    <col min="13" max="13" width="9.140625" style="6" customWidth="1"/>
    <col min="14" max="16384" width="9.140625" style="2" customWidth="1"/>
  </cols>
  <sheetData>
    <row r="2" spans="1:14" ht="12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4" spans="1:14" ht="12.75">
      <c r="A4" s="37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</row>
    <row r="5" spans="1:14" ht="12.75">
      <c r="A5" s="37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"/>
    </row>
    <row r="7" ht="12.75">
      <c r="F7" s="23"/>
    </row>
    <row r="8" spans="1:8" ht="12.75">
      <c r="A8" s="2" t="s">
        <v>1</v>
      </c>
      <c r="F8" s="14"/>
      <c r="G8" s="5"/>
      <c r="H8" s="2" t="s">
        <v>2</v>
      </c>
    </row>
    <row r="9" spans="4:13" ht="12.75">
      <c r="D9" s="7"/>
      <c r="E9" s="8"/>
      <c r="F9" s="14" t="s">
        <v>39</v>
      </c>
      <c r="G9" s="5"/>
      <c r="K9" s="7"/>
      <c r="L9" s="8"/>
      <c r="M9" s="6" t="s">
        <v>39</v>
      </c>
    </row>
    <row r="10" spans="4:13" ht="12.75">
      <c r="D10" s="7" t="s">
        <v>34</v>
      </c>
      <c r="E10" s="8" t="s">
        <v>33</v>
      </c>
      <c r="F10" s="14" t="s">
        <v>40</v>
      </c>
      <c r="G10" s="9"/>
      <c r="H10" s="10"/>
      <c r="I10" s="10"/>
      <c r="J10" s="10"/>
      <c r="K10" s="7" t="s">
        <v>34</v>
      </c>
      <c r="L10" s="8" t="s">
        <v>33</v>
      </c>
      <c r="M10" s="6" t="s">
        <v>40</v>
      </c>
    </row>
    <row r="11" spans="1:12" ht="12.75">
      <c r="A11" s="11" t="s">
        <v>3</v>
      </c>
      <c r="E11" s="12"/>
      <c r="F11" s="14"/>
      <c r="G11" s="5"/>
      <c r="H11" s="11" t="s">
        <v>3</v>
      </c>
      <c r="I11" s="11"/>
      <c r="L11" s="12"/>
    </row>
    <row r="12" spans="1:13" ht="12.75">
      <c r="A12" s="11"/>
      <c r="E12" s="12"/>
      <c r="F12" s="14"/>
      <c r="G12" s="5"/>
      <c r="L12" s="12"/>
      <c r="M12" s="23"/>
    </row>
    <row r="13" spans="1:13" ht="12.75">
      <c r="A13" s="11"/>
      <c r="B13" s="13" t="s">
        <v>9</v>
      </c>
      <c r="C13" s="13"/>
      <c r="E13" s="12"/>
      <c r="F13" s="14"/>
      <c r="G13" s="5"/>
      <c r="I13" s="13" t="s">
        <v>6</v>
      </c>
      <c r="L13" s="12"/>
      <c r="M13" s="23"/>
    </row>
    <row r="14" spans="1:13" ht="12.75">
      <c r="A14" s="11"/>
      <c r="C14" s="16" t="s">
        <v>13</v>
      </c>
      <c r="D14" s="4">
        <v>7.8</v>
      </c>
      <c r="E14" s="12">
        <v>5.8500000000000005</v>
      </c>
      <c r="F14" s="14">
        <f>E14/D14</f>
        <v>0.7500000000000001</v>
      </c>
      <c r="G14" s="5"/>
      <c r="J14" s="2" t="s">
        <v>20</v>
      </c>
      <c r="K14" s="20">
        <v>8000</v>
      </c>
      <c r="L14" s="12">
        <v>8191.4400000000005</v>
      </c>
      <c r="M14" s="15">
        <f>L14/K14</f>
        <v>1.02393</v>
      </c>
    </row>
    <row r="15" spans="1:13" ht="12.75">
      <c r="A15" s="11"/>
      <c r="C15" s="2" t="s">
        <v>10</v>
      </c>
      <c r="D15" s="4">
        <v>16000</v>
      </c>
      <c r="E15" s="12">
        <v>17169.98</v>
      </c>
      <c r="F15" s="14">
        <f>E15/D15</f>
        <v>1.07312375</v>
      </c>
      <c r="G15" s="5"/>
      <c r="J15" s="2" t="s">
        <v>21</v>
      </c>
      <c r="K15" s="20">
        <v>2000</v>
      </c>
      <c r="L15" s="12">
        <v>2000</v>
      </c>
      <c r="M15" s="15">
        <f>L15/K15</f>
        <v>1</v>
      </c>
    </row>
    <row r="16" spans="1:13" ht="12.75">
      <c r="A16" s="11"/>
      <c r="C16" s="16" t="s">
        <v>11</v>
      </c>
      <c r="D16" s="4">
        <v>130</v>
      </c>
      <c r="E16" s="12">
        <v>155</v>
      </c>
      <c r="F16" s="14">
        <f>E16/D16</f>
        <v>1.1923076923076923</v>
      </c>
      <c r="G16" s="5"/>
      <c r="J16" s="2" t="s">
        <v>22</v>
      </c>
      <c r="K16" s="19">
        <v>0</v>
      </c>
      <c r="L16" s="12"/>
      <c r="M16" s="23" t="s">
        <v>51</v>
      </c>
    </row>
    <row r="17" spans="1:13" ht="12.75">
      <c r="A17" s="11"/>
      <c r="C17" s="16" t="s">
        <v>12</v>
      </c>
      <c r="D17" s="4">
        <v>130</v>
      </c>
      <c r="E17" s="12">
        <v>141</v>
      </c>
      <c r="F17" s="14">
        <f>E17/D17</f>
        <v>1.0846153846153845</v>
      </c>
      <c r="G17" s="5"/>
      <c r="L17" s="12"/>
      <c r="M17" s="23"/>
    </row>
    <row r="18" spans="1:13" ht="12.75">
      <c r="A18" s="11"/>
      <c r="F18" s="14"/>
      <c r="G18" s="5"/>
      <c r="I18" s="18" t="s">
        <v>26</v>
      </c>
      <c r="J18"/>
      <c r="K18" s="21"/>
      <c r="L18" s="12"/>
      <c r="M18" s="23"/>
    </row>
    <row r="19" spans="1:13" ht="12.75">
      <c r="A19" s="11"/>
      <c r="B19" s="13" t="s">
        <v>6</v>
      </c>
      <c r="C19" s="13"/>
      <c r="E19" s="12"/>
      <c r="F19" s="14"/>
      <c r="G19" s="5"/>
      <c r="I19"/>
      <c r="J19" t="s">
        <v>27</v>
      </c>
      <c r="K19" s="20">
        <v>600</v>
      </c>
      <c r="L19" s="12">
        <v>564.86</v>
      </c>
      <c r="M19" s="15">
        <f>L19/K19</f>
        <v>0.9414333333333333</v>
      </c>
    </row>
    <row r="20" spans="1:13" ht="12.75">
      <c r="A20" s="11"/>
      <c r="C20" s="2" t="s">
        <v>7</v>
      </c>
      <c r="D20" s="4">
        <v>0</v>
      </c>
      <c r="E20" s="12"/>
      <c r="F20" s="14" t="s">
        <v>51</v>
      </c>
      <c r="G20" s="5"/>
      <c r="I20"/>
      <c r="J20" t="s">
        <v>28</v>
      </c>
      <c r="K20" s="20">
        <v>700</v>
      </c>
      <c r="L20" s="12">
        <v>700</v>
      </c>
      <c r="M20" s="15">
        <f>L20/K20</f>
        <v>1</v>
      </c>
    </row>
    <row r="21" spans="1:13" ht="12.75">
      <c r="A21" s="11"/>
      <c r="C21" s="2" t="s">
        <v>8</v>
      </c>
      <c r="D21" s="4">
        <v>0</v>
      </c>
      <c r="E21" s="12"/>
      <c r="F21" s="14"/>
      <c r="G21" s="5"/>
      <c r="I21"/>
      <c r="J21" t="s">
        <v>22</v>
      </c>
      <c r="K21" s="20">
        <v>400</v>
      </c>
      <c r="L21" s="12">
        <f>SUM(L22:L25)</f>
        <v>677</v>
      </c>
      <c r="M21" s="15">
        <f>L21/K21</f>
        <v>1.6925</v>
      </c>
    </row>
    <row r="22" spans="1:13" ht="10.5" customHeight="1">
      <c r="A22" s="11"/>
      <c r="E22" s="12"/>
      <c r="F22" s="14"/>
      <c r="G22" s="5"/>
      <c r="I22"/>
      <c r="J22" s="35" t="s">
        <v>59</v>
      </c>
      <c r="K22" s="20"/>
      <c r="L22" s="36">
        <v>388</v>
      </c>
      <c r="M22" s="15"/>
    </row>
    <row r="23" spans="1:13" ht="10.5" customHeight="1">
      <c r="A23" s="11"/>
      <c r="E23" s="12"/>
      <c r="F23" s="14"/>
      <c r="G23" s="5"/>
      <c r="I23"/>
      <c r="J23" s="35" t="s">
        <v>62</v>
      </c>
      <c r="K23" s="20"/>
      <c r="L23" s="36">
        <v>150</v>
      </c>
      <c r="M23" s="15"/>
    </row>
    <row r="24" spans="1:13" ht="10.5" customHeight="1">
      <c r="A24" s="11"/>
      <c r="E24" s="12"/>
      <c r="F24" s="14"/>
      <c r="G24" s="5"/>
      <c r="I24"/>
      <c r="J24" s="35" t="s">
        <v>65</v>
      </c>
      <c r="K24" s="20"/>
      <c r="L24" s="36">
        <v>139</v>
      </c>
      <c r="M24" s="15"/>
    </row>
    <row r="25" spans="1:7" ht="12.75">
      <c r="A25" s="11"/>
      <c r="F25" s="14"/>
      <c r="G25" s="5"/>
    </row>
    <row r="26" spans="1:13" ht="12.75">
      <c r="A26" s="11"/>
      <c r="B26" s="27" t="s">
        <v>41</v>
      </c>
      <c r="C26" s="13"/>
      <c r="D26" s="4">
        <v>1500</v>
      </c>
      <c r="E26" s="12">
        <v>1280</v>
      </c>
      <c r="F26" s="14">
        <f>E26/D26</f>
        <v>0.8533333333333334</v>
      </c>
      <c r="G26" s="5"/>
      <c r="I26" s="26" t="s">
        <v>43</v>
      </c>
      <c r="J26"/>
      <c r="K26" s="19">
        <v>600</v>
      </c>
      <c r="L26" s="12">
        <v>98.25</v>
      </c>
      <c r="M26" s="15">
        <f>L26/K26</f>
        <v>0.16375</v>
      </c>
    </row>
    <row r="27" spans="1:13" ht="12.75">
      <c r="A27" s="11"/>
      <c r="E27" s="12"/>
      <c r="F27" s="14"/>
      <c r="G27" s="5"/>
      <c r="M27" s="15"/>
    </row>
    <row r="28" spans="1:13" ht="12.75">
      <c r="A28" s="11"/>
      <c r="B28" s="18" t="s">
        <v>29</v>
      </c>
      <c r="D28" s="4">
        <v>500</v>
      </c>
      <c r="E28" s="12">
        <f>SUM(E29:E30)</f>
        <v>599</v>
      </c>
      <c r="F28" s="14">
        <f>E28/D28</f>
        <v>1.198</v>
      </c>
      <c r="G28" s="5"/>
      <c r="I28" s="18" t="s">
        <v>29</v>
      </c>
      <c r="J28"/>
      <c r="K28" s="19">
        <v>2250</v>
      </c>
      <c r="L28" s="12">
        <f>SUM(L29:L31)</f>
        <v>3144.72</v>
      </c>
      <c r="M28" s="15">
        <f>L28/K28</f>
        <v>1.3976533333333332</v>
      </c>
    </row>
    <row r="29" spans="1:13" ht="10.5" customHeight="1">
      <c r="A29" s="11"/>
      <c r="B29" s="18"/>
      <c r="C29" s="35" t="s">
        <v>60</v>
      </c>
      <c r="D29" s="19"/>
      <c r="E29" s="36">
        <f>1072-473</f>
        <v>599</v>
      </c>
      <c r="F29" s="14"/>
      <c r="G29" s="5"/>
      <c r="I29" s="18"/>
      <c r="J29" s="35" t="s">
        <v>60</v>
      </c>
      <c r="K29" s="19"/>
      <c r="L29" s="36">
        <v>2501</v>
      </c>
      <c r="M29" s="15"/>
    </row>
    <row r="30" spans="1:13" ht="10.5" customHeight="1">
      <c r="A30" s="11"/>
      <c r="B30" s="18"/>
      <c r="C30" s="35"/>
      <c r="D30" s="19"/>
      <c r="E30" s="36"/>
      <c r="F30" s="14"/>
      <c r="G30" s="5"/>
      <c r="I30" s="18"/>
      <c r="J30" s="35" t="s">
        <v>53</v>
      </c>
      <c r="K30" s="19"/>
      <c r="L30" s="36">
        <v>354.53</v>
      </c>
      <c r="M30" s="15"/>
    </row>
    <row r="31" spans="1:13" ht="10.5" customHeight="1">
      <c r="A31" s="11"/>
      <c r="B31" s="18"/>
      <c r="D31" s="2"/>
      <c r="E31" s="2"/>
      <c r="F31" s="14"/>
      <c r="G31" s="5"/>
      <c r="I31" s="18"/>
      <c r="J31" s="35" t="s">
        <v>52</v>
      </c>
      <c r="K31" s="19"/>
      <c r="L31" s="36">
        <v>289.19</v>
      </c>
      <c r="M31" s="15"/>
    </row>
    <row r="32" spans="1:13" ht="12.75">
      <c r="A32" s="11"/>
      <c r="E32" s="12"/>
      <c r="F32" s="14"/>
      <c r="G32" s="5"/>
      <c r="M32" s="15"/>
    </row>
    <row r="33" spans="1:13" ht="12.75">
      <c r="A33" s="11"/>
      <c r="B33" s="13" t="s">
        <v>42</v>
      </c>
      <c r="C33" s="13"/>
      <c r="D33" s="4">
        <v>2000</v>
      </c>
      <c r="E33" s="12">
        <v>1234.96</v>
      </c>
      <c r="F33" s="14">
        <f>E33/D33</f>
        <v>0.61748</v>
      </c>
      <c r="G33" s="5"/>
      <c r="I33" s="18" t="s">
        <v>44</v>
      </c>
      <c r="K33" s="4">
        <v>150</v>
      </c>
      <c r="L33" s="12">
        <v>43.6</v>
      </c>
      <c r="M33" s="15">
        <f aca="true" t="shared" si="0" ref="M33:M40">L33/K33</f>
        <v>0.2906666666666667</v>
      </c>
    </row>
    <row r="34" spans="1:13" ht="12.75">
      <c r="A34" s="11"/>
      <c r="F34" s="14"/>
      <c r="G34" s="5"/>
      <c r="I34" s="18" t="s">
        <v>24</v>
      </c>
      <c r="J34"/>
      <c r="K34" s="19">
        <v>200</v>
      </c>
      <c r="M34" s="15">
        <f t="shared" si="0"/>
        <v>0</v>
      </c>
    </row>
    <row r="35" spans="1:13" ht="12.75">
      <c r="A35" s="11"/>
      <c r="F35" s="14"/>
      <c r="G35" s="5"/>
      <c r="I35" s="18" t="s">
        <v>38</v>
      </c>
      <c r="J35"/>
      <c r="K35" s="4">
        <v>234.81</v>
      </c>
      <c r="L35" s="12">
        <v>234.81</v>
      </c>
      <c r="M35" s="15">
        <f t="shared" si="0"/>
        <v>1</v>
      </c>
    </row>
    <row r="36" spans="1:13" ht="12.75">
      <c r="A36" s="11"/>
      <c r="F36" s="14"/>
      <c r="G36" s="5"/>
      <c r="I36" s="18" t="s">
        <v>49</v>
      </c>
      <c r="K36" s="4">
        <v>250</v>
      </c>
      <c r="L36" s="12"/>
      <c r="M36" s="15">
        <f t="shared" si="0"/>
        <v>0</v>
      </c>
    </row>
    <row r="37" spans="1:13" ht="12.75">
      <c r="A37" s="11"/>
      <c r="F37" s="14"/>
      <c r="G37" s="5"/>
      <c r="I37" s="18" t="s">
        <v>23</v>
      </c>
      <c r="J37"/>
      <c r="K37" s="19">
        <v>660</v>
      </c>
      <c r="L37" s="12">
        <f>685.29+18.08+18.12-52.59</f>
        <v>668.9</v>
      </c>
      <c r="M37" s="15">
        <f t="shared" si="0"/>
        <v>1.0134848484848484</v>
      </c>
    </row>
    <row r="38" spans="1:13" ht="12.75">
      <c r="A38" s="11"/>
      <c r="F38" s="14"/>
      <c r="G38" s="5"/>
      <c r="I38" s="18" t="s">
        <v>25</v>
      </c>
      <c r="J38"/>
      <c r="K38" s="19">
        <v>100</v>
      </c>
      <c r="M38" s="15">
        <f t="shared" si="0"/>
        <v>0</v>
      </c>
    </row>
    <row r="39" spans="1:13" ht="12.75">
      <c r="A39" s="11"/>
      <c r="F39" s="14"/>
      <c r="G39" s="5"/>
      <c r="I39" s="18" t="s">
        <v>37</v>
      </c>
      <c r="J39"/>
      <c r="K39" s="19">
        <v>1050</v>
      </c>
      <c r="L39" s="12">
        <v>1132</v>
      </c>
      <c r="M39" s="15">
        <f t="shared" si="0"/>
        <v>1.078095238095238</v>
      </c>
    </row>
    <row r="40" spans="1:13" ht="12.75">
      <c r="A40" s="11"/>
      <c r="F40" s="14"/>
      <c r="G40" s="5"/>
      <c r="I40" s="18" t="s">
        <v>50</v>
      </c>
      <c r="J40"/>
      <c r="K40" s="19">
        <v>350</v>
      </c>
      <c r="L40" s="12">
        <v>561.75</v>
      </c>
      <c r="M40" s="15">
        <f t="shared" si="0"/>
        <v>1.605</v>
      </c>
    </row>
    <row r="41" spans="1:13" ht="12.75">
      <c r="A41" s="11"/>
      <c r="E41" s="12"/>
      <c r="F41" s="14"/>
      <c r="G41" s="5"/>
      <c r="K41" s="2"/>
      <c r="L41" s="2"/>
      <c r="M41" s="23"/>
    </row>
    <row r="42" spans="1:13" ht="12.75">
      <c r="A42" s="11" t="s">
        <v>14</v>
      </c>
      <c r="E42" s="12"/>
      <c r="F42" s="14"/>
      <c r="H42" s="11" t="s">
        <v>14</v>
      </c>
      <c r="L42" s="12"/>
      <c r="M42" s="23"/>
    </row>
    <row r="43" spans="1:13" ht="12.75">
      <c r="A43" s="11"/>
      <c r="E43" s="12"/>
      <c r="F43" s="14"/>
      <c r="L43" s="12"/>
      <c r="M43" s="23"/>
    </row>
    <row r="44" spans="1:13" ht="12.75">
      <c r="A44" s="11"/>
      <c r="B44" s="13" t="s">
        <v>15</v>
      </c>
      <c r="D44" s="4">
        <v>0</v>
      </c>
      <c r="E44" s="12"/>
      <c r="F44" s="14"/>
      <c r="G44" s="5"/>
      <c r="I44" s="13" t="s">
        <v>15</v>
      </c>
      <c r="K44" s="19">
        <v>200</v>
      </c>
      <c r="L44" s="12"/>
      <c r="M44" s="15">
        <f>L44/K44</f>
        <v>0</v>
      </c>
    </row>
    <row r="45" spans="1:13" ht="12.75">
      <c r="A45" s="11"/>
      <c r="B45" s="13" t="s">
        <v>16</v>
      </c>
      <c r="D45" s="4">
        <v>0</v>
      </c>
      <c r="E45" s="12"/>
      <c r="F45" s="14"/>
      <c r="G45" s="5"/>
      <c r="I45" s="13" t="s">
        <v>16</v>
      </c>
      <c r="K45" s="20">
        <v>450</v>
      </c>
      <c r="L45" s="12">
        <f>992.05-30</f>
        <v>962.05</v>
      </c>
      <c r="M45" s="15">
        <f>L45/K45</f>
        <v>2.137888888888889</v>
      </c>
    </row>
    <row r="46" spans="1:13" ht="12.75">
      <c r="A46" s="11"/>
      <c r="B46" s="13" t="s">
        <v>17</v>
      </c>
      <c r="D46" s="4">
        <v>0</v>
      </c>
      <c r="E46" s="12"/>
      <c r="F46" s="14"/>
      <c r="G46" s="5"/>
      <c r="I46" s="13" t="s">
        <v>17</v>
      </c>
      <c r="K46" s="20">
        <v>350</v>
      </c>
      <c r="L46" s="12"/>
      <c r="M46" s="15">
        <f>L46/K46</f>
        <v>0</v>
      </c>
    </row>
    <row r="47" spans="1:13" ht="12.75">
      <c r="A47" s="11"/>
      <c r="B47" s="13" t="s">
        <v>18</v>
      </c>
      <c r="D47" s="4">
        <v>0</v>
      </c>
      <c r="E47" s="12"/>
      <c r="F47" s="14"/>
      <c r="G47" s="5"/>
      <c r="I47" s="13" t="s">
        <v>18</v>
      </c>
      <c r="K47" s="20">
        <v>500</v>
      </c>
      <c r="L47" s="12">
        <v>442.53000000000003</v>
      </c>
      <c r="M47" s="15">
        <f>L47/K47</f>
        <v>0.8850600000000001</v>
      </c>
    </row>
    <row r="48" spans="1:13" ht="12.75">
      <c r="A48" s="11"/>
      <c r="B48" s="13" t="s">
        <v>19</v>
      </c>
      <c r="D48" s="4">
        <v>0</v>
      </c>
      <c r="E48" s="12">
        <f>SUM(E49:E50)</f>
        <v>12.04</v>
      </c>
      <c r="F48" s="14" t="s">
        <v>51</v>
      </c>
      <c r="G48" s="5"/>
      <c r="I48" s="13" t="s">
        <v>19</v>
      </c>
      <c r="K48" s="19">
        <v>900</v>
      </c>
      <c r="L48" s="12">
        <f>SUM(L49:L51)</f>
        <v>313</v>
      </c>
      <c r="M48" s="15">
        <f>L48/K48</f>
        <v>0.3477777777777778</v>
      </c>
    </row>
    <row r="49" spans="1:13" ht="10.5" customHeight="1">
      <c r="A49" s="11"/>
      <c r="B49" s="13"/>
      <c r="C49" s="34" t="s">
        <v>54</v>
      </c>
      <c r="D49" s="36"/>
      <c r="E49" s="36">
        <v>0.04</v>
      </c>
      <c r="F49" s="14"/>
      <c r="G49" s="5"/>
      <c r="I49" s="13"/>
      <c r="J49" s="34" t="s">
        <v>6</v>
      </c>
      <c r="K49" s="36"/>
      <c r="L49" s="36">
        <v>205</v>
      </c>
      <c r="M49" s="15"/>
    </row>
    <row r="50" spans="1:13" ht="10.5" customHeight="1">
      <c r="A50" s="11"/>
      <c r="B50" s="13"/>
      <c r="C50" s="34" t="s">
        <v>8</v>
      </c>
      <c r="D50" s="36"/>
      <c r="E50" s="36">
        <v>12</v>
      </c>
      <c r="F50" s="14"/>
      <c r="G50" s="5"/>
      <c r="I50" s="13"/>
      <c r="J50" s="34" t="s">
        <v>29</v>
      </c>
      <c r="K50" s="36"/>
      <c r="L50" s="36">
        <v>108</v>
      </c>
      <c r="M50" s="15"/>
    </row>
    <row r="51" spans="1:13" ht="10.5" customHeight="1">
      <c r="A51" s="11"/>
      <c r="B51" s="13"/>
      <c r="D51" s="2"/>
      <c r="E51" s="2"/>
      <c r="F51" s="14"/>
      <c r="G51" s="5"/>
      <c r="I51" s="13"/>
      <c r="J51" s="34" t="s">
        <v>36</v>
      </c>
      <c r="K51" s="36"/>
      <c r="L51" s="36"/>
      <c r="M51" s="15"/>
    </row>
    <row r="52" spans="1:13" ht="12.75" customHeight="1">
      <c r="A52" s="11"/>
      <c r="B52" s="13" t="s">
        <v>64</v>
      </c>
      <c r="C52" s="34"/>
      <c r="D52" s="36"/>
      <c r="E52" s="36"/>
      <c r="F52" s="14"/>
      <c r="G52" s="5"/>
      <c r="I52" s="13" t="s">
        <v>64</v>
      </c>
      <c r="J52" s="34"/>
      <c r="K52" s="19">
        <v>250</v>
      </c>
      <c r="L52" s="36"/>
      <c r="M52" s="15">
        <f>L52/K52</f>
        <v>0</v>
      </c>
    </row>
    <row r="53" spans="1:13" ht="12.75">
      <c r="A53" s="11"/>
      <c r="E53" s="12"/>
      <c r="F53" s="14"/>
      <c r="G53" s="5"/>
      <c r="L53" s="12"/>
      <c r="M53" s="23"/>
    </row>
    <row r="54" spans="1:13" ht="12.75">
      <c r="A54" s="11" t="s">
        <v>4</v>
      </c>
      <c r="E54" s="12"/>
      <c r="F54" s="14"/>
      <c r="G54" s="5"/>
      <c r="H54" s="11" t="s">
        <v>4</v>
      </c>
      <c r="L54" s="12"/>
      <c r="M54" s="23"/>
    </row>
    <row r="55" spans="5:13" ht="12.75">
      <c r="E55" s="12"/>
      <c r="F55" s="14"/>
      <c r="G55" s="5"/>
      <c r="L55" s="12"/>
      <c r="M55" s="23"/>
    </row>
    <row r="56" spans="2:13" ht="12.75">
      <c r="B56" s="27" t="s">
        <v>57</v>
      </c>
      <c r="E56" s="12">
        <v>1612</v>
      </c>
      <c r="F56" s="14" t="s">
        <v>51</v>
      </c>
      <c r="G56" s="5"/>
      <c r="I56" s="27" t="s">
        <v>58</v>
      </c>
      <c r="L56" s="12">
        <v>96.47</v>
      </c>
      <c r="M56" s="23" t="s">
        <v>51</v>
      </c>
    </row>
    <row r="57" spans="2:13" ht="12.75">
      <c r="B57" s="27" t="s">
        <v>56</v>
      </c>
      <c r="D57" s="4">
        <v>16753</v>
      </c>
      <c r="E57" s="12">
        <v>14433.03</v>
      </c>
      <c r="F57" s="14">
        <f>E57/D57</f>
        <v>0.861519130901928</v>
      </c>
      <c r="G57" s="5"/>
      <c r="I57" s="27" t="s">
        <v>55</v>
      </c>
      <c r="K57" s="4">
        <v>16502.93</v>
      </c>
      <c r="L57" s="12">
        <v>16346.59</v>
      </c>
      <c r="M57" s="15">
        <f>L57/K57</f>
        <v>0.9905265307433286</v>
      </c>
    </row>
    <row r="58" spans="6:13" ht="12.75">
      <c r="F58" s="14"/>
      <c r="G58" s="5"/>
      <c r="L58" s="12"/>
      <c r="M58" s="23"/>
    </row>
    <row r="59" spans="1:13" ht="12.75">
      <c r="A59" s="11" t="s">
        <v>5</v>
      </c>
      <c r="E59" s="12"/>
      <c r="F59" s="14"/>
      <c r="G59" s="5"/>
      <c r="H59" s="11" t="s">
        <v>5</v>
      </c>
      <c r="I59" s="11"/>
      <c r="L59" s="12"/>
      <c r="M59" s="23"/>
    </row>
    <row r="60" spans="1:13" ht="12.75">
      <c r="A60" s="11"/>
      <c r="E60" s="12"/>
      <c r="F60" s="14"/>
      <c r="G60" s="5"/>
      <c r="L60" s="12"/>
      <c r="M60" s="23"/>
    </row>
    <row r="61" spans="2:13" ht="12.75">
      <c r="B61" s="13" t="s">
        <v>24</v>
      </c>
      <c r="D61" s="19">
        <v>0</v>
      </c>
      <c r="E61" s="12"/>
      <c r="F61" s="14"/>
      <c r="G61" s="5"/>
      <c r="I61" s="18" t="s">
        <v>46</v>
      </c>
      <c r="K61" s="4">
        <v>1000</v>
      </c>
      <c r="L61" s="12">
        <v>1000</v>
      </c>
      <c r="M61" s="15">
        <f>L61/K61</f>
        <v>1</v>
      </c>
    </row>
    <row r="62" spans="2:13" ht="12.75">
      <c r="B62" s="13" t="s">
        <v>61</v>
      </c>
      <c r="D62" s="19">
        <v>1000</v>
      </c>
      <c r="E62" s="12"/>
      <c r="F62" s="14"/>
      <c r="G62" s="5"/>
      <c r="I62" s="13" t="s">
        <v>47</v>
      </c>
      <c r="K62" s="4">
        <v>0</v>
      </c>
      <c r="L62" s="12"/>
      <c r="M62" s="15"/>
    </row>
    <row r="63" spans="1:13" ht="12.75">
      <c r="A63" s="29"/>
      <c r="B63" s="29"/>
      <c r="C63" s="29"/>
      <c r="D63" s="30"/>
      <c r="E63" s="31"/>
      <c r="F63" s="32"/>
      <c r="G63" s="29"/>
      <c r="H63" s="29"/>
      <c r="I63" s="29"/>
      <c r="J63" s="29"/>
      <c r="K63" s="30"/>
      <c r="L63" s="30"/>
      <c r="M63" s="33"/>
    </row>
    <row r="64" spans="6:13" ht="12.75">
      <c r="F64" s="14"/>
      <c r="M64" s="23"/>
    </row>
    <row r="65" spans="1:13" ht="12.75">
      <c r="A65" s="2" t="s">
        <v>31</v>
      </c>
      <c r="D65" s="28">
        <f>SUM(D11:D64)</f>
        <v>38020.8</v>
      </c>
      <c r="E65" s="17">
        <f>SUM(E11:E64)-SUM(E29:E30)-SUM(E49:E50)</f>
        <v>36642.86</v>
      </c>
      <c r="F65" s="14">
        <f>E65/D65</f>
        <v>0.9637582586373774</v>
      </c>
      <c r="H65" s="2" t="s">
        <v>30</v>
      </c>
      <c r="K65" s="28">
        <f>SUM(K11:K64)</f>
        <v>37697.74</v>
      </c>
      <c r="L65" s="17">
        <f>SUM(L11:L64)-SUM(L22:L25)-SUM(L29:L31)-SUM(L49:L51)</f>
        <v>37177.97</v>
      </c>
      <c r="M65" s="15">
        <f>L65/K65</f>
        <v>0.9862121708091786</v>
      </c>
    </row>
    <row r="66" spans="5:13" ht="12.75">
      <c r="E66" s="12"/>
      <c r="F66" s="23"/>
      <c r="L66" s="12"/>
      <c r="M66" s="23"/>
    </row>
    <row r="67" spans="5:13" ht="12.75">
      <c r="E67" s="12"/>
      <c r="F67" s="23"/>
      <c r="H67" s="2" t="s">
        <v>32</v>
      </c>
      <c r="K67" s="4">
        <f>D65-K65</f>
        <v>323.06000000000495</v>
      </c>
      <c r="L67" s="12">
        <f>E65-L65</f>
        <v>-535.1100000000006</v>
      </c>
      <c r="M67" s="15">
        <f>L67/K67</f>
        <v>-1.6563796198848275</v>
      </c>
    </row>
    <row r="68" spans="5:13" ht="12.75">
      <c r="E68" s="12"/>
      <c r="F68" s="22"/>
      <c r="M68" s="23"/>
    </row>
    <row r="69" spans="1:13" ht="12.75">
      <c r="A69" s="2" t="s">
        <v>35</v>
      </c>
      <c r="E69" s="12"/>
      <c r="F69" s="22"/>
      <c r="M69" s="23"/>
    </row>
    <row r="70" spans="1:6" ht="12.75">
      <c r="A70" s="24" t="s">
        <v>48</v>
      </c>
      <c r="F70" s="22"/>
    </row>
    <row r="71" ht="12.75">
      <c r="F71" s="22"/>
    </row>
    <row r="72" spans="1:6" ht="12.75">
      <c r="A72" s="25" t="s">
        <v>66</v>
      </c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</sheetData>
  <sheetProtection/>
  <mergeCells count="3">
    <mergeCell ref="A5:M5"/>
    <mergeCell ref="A4:M4"/>
    <mergeCell ref="A2:M2"/>
  </mergeCells>
  <printOptions/>
  <pageMargins left="0.75" right="0.75" top="1" bottom="1" header="0.5" footer="0.5"/>
  <pageSetup fitToHeight="0" fitToWidth="1"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2014-06-07T00:49:19Z</cp:lastPrinted>
  <dcterms:created xsi:type="dcterms:W3CDTF">2010-08-12T19:12:27Z</dcterms:created>
  <dcterms:modified xsi:type="dcterms:W3CDTF">2014-09-20T22:02:24Z</dcterms:modified>
  <cp:category/>
  <cp:version/>
  <cp:contentType/>
  <cp:contentStatus/>
</cp:coreProperties>
</file>