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ank rec" sheetId="1" r:id="rId1"/>
    <sheet name="deposits" sheetId="2" r:id="rId2"/>
    <sheet name="deductions" sheetId="3" r:id="rId3"/>
    <sheet name="journal entries" sheetId="4" r:id="rId4"/>
    <sheet name="n.p.e." sheetId="5" r:id="rId5"/>
  </sheets>
  <definedNames/>
  <calcPr fullCalcOnLoad="1"/>
</workbook>
</file>

<file path=xl/comments4.xml><?xml version="1.0" encoding="utf-8"?>
<comments xmlns="http://schemas.openxmlformats.org/spreadsheetml/2006/main">
  <authors>
    <author>Jonathan</author>
  </authors>
  <commentList>
    <comment ref="C2" authorId="0">
      <text>
        <r>
          <rPr>
            <b/>
            <sz val="8"/>
            <rFont val="Tahoma"/>
            <family val="2"/>
          </rPr>
          <t>Jonathan:</t>
        </r>
        <r>
          <rPr>
            <sz val="8"/>
            <rFont val="Tahoma"/>
            <family val="2"/>
          </rPr>
          <t xml:space="preserve">
ledgered in 2011-12 to avoid a/p on year-end balance sheet, but actual date was 4-25</t>
        </r>
      </text>
    </comment>
  </commentList>
</comments>
</file>

<file path=xl/comments5.xml><?xml version="1.0" encoding="utf-8"?>
<comments xmlns="http://schemas.openxmlformats.org/spreadsheetml/2006/main">
  <authors>
    <author>jon-dell</author>
  </authors>
  <commentList>
    <comment ref="H39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  <comment ref="H40" authorId="0">
      <text>
        <r>
          <rPr>
            <b/>
            <sz val="9"/>
            <rFont val="Tahoma"/>
            <family val="2"/>
          </rPr>
          <t>jon-dell:</t>
        </r>
        <r>
          <rPr>
            <sz val="9"/>
            <rFont val="Tahoma"/>
            <family val="2"/>
          </rPr>
          <t xml:space="preserve">
estimate to bring total of aug2012 payment to 1409</t>
        </r>
      </text>
    </comment>
  </commentList>
</comments>
</file>

<file path=xl/sharedStrings.xml><?xml version="1.0" encoding="utf-8"?>
<sst xmlns="http://schemas.openxmlformats.org/spreadsheetml/2006/main" count="6938" uniqueCount="680">
  <si>
    <t>full dues</t>
  </si>
  <si>
    <t>new members</t>
  </si>
  <si>
    <t>reinstating</t>
  </si>
  <si>
    <t>Test $15</t>
  </si>
  <si>
    <t>ledger amount</t>
  </si>
  <si>
    <t>ledger date</t>
  </si>
  <si>
    <t>date cleared</t>
  </si>
  <si>
    <t>ledger description</t>
  </si>
  <si>
    <t>deposit total</t>
  </si>
  <si>
    <t>check no</t>
  </si>
  <si>
    <t>corp subs</t>
  </si>
  <si>
    <t>Amazon</t>
  </si>
  <si>
    <t>-- calculated from above values</t>
  </si>
  <si>
    <t>credit accounts</t>
  </si>
  <si>
    <t>debit accounts</t>
  </si>
  <si>
    <t>expense</t>
  </si>
  <si>
    <t>general fund</t>
  </si>
  <si>
    <t>area funds</t>
  </si>
  <si>
    <t>elac</t>
  </si>
  <si>
    <t>income</t>
  </si>
  <si>
    <t>assets</t>
  </si>
  <si>
    <t>cash &amp; equivalents</t>
  </si>
  <si>
    <t>newsletter</t>
  </si>
  <si>
    <t>printing</t>
  </si>
  <si>
    <t>storage</t>
  </si>
  <si>
    <t>postmaster</t>
  </si>
  <si>
    <t>postage</t>
  </si>
  <si>
    <t>national subsidy</t>
  </si>
  <si>
    <t>auto</t>
  </si>
  <si>
    <t>public storage rental</t>
  </si>
  <si>
    <t>amount</t>
  </si>
  <si>
    <t>date</t>
  </si>
  <si>
    <t>debit</t>
  </si>
  <si>
    <t>credit</t>
  </si>
  <si>
    <t>liabilities</t>
  </si>
  <si>
    <t>accounts payable</t>
  </si>
  <si>
    <t>glaam bod officer expenses</t>
  </si>
  <si>
    <t>misc.</t>
  </si>
  <si>
    <t>to jce</t>
  </si>
  <si>
    <t>tax prep. &amp; acctg.</t>
  </si>
  <si>
    <t>accounts receivable</t>
  </si>
  <si>
    <t>reinstating members</t>
  </si>
  <si>
    <t>corp subscriptions</t>
  </si>
  <si>
    <t>cash</t>
  </si>
  <si>
    <t>outstanding checks</t>
  </si>
  <si>
    <t>description</t>
  </si>
  <si>
    <t>mailed npe check</t>
  </si>
  <si>
    <t>mailed postmaster payment</t>
  </si>
  <si>
    <t>per npr</t>
  </si>
  <si>
    <t>inv</t>
  </si>
  <si>
    <t>mailing</t>
  </si>
  <si>
    <t>total</t>
  </si>
  <si>
    <t>paid</t>
  </si>
  <si>
    <t>issue</t>
  </si>
  <si>
    <t>per glaam</t>
  </si>
  <si>
    <t>jonathan elliott - postage and telephone for 2010-11 a/p</t>
  </si>
  <si>
    <t>jonathan elliott - culturequest regis. for glaamarama</t>
  </si>
  <si>
    <t>jonathan elliott - mailbox for 3 mo. @ $23, plus $15 set-up</t>
  </si>
  <si>
    <t>jonathan elliott - mileage, postage, &amp; telephone for 2009-10 tax return filing</t>
  </si>
  <si>
    <t>michael wong - elac apr</t>
  </si>
  <si>
    <t>post-pack-ship - 12 months rental for pasadena mailbox</t>
  </si>
  <si>
    <t>embassy suites -- deposit on 6/26 ldw</t>
  </si>
  <si>
    <t>mailed check to embassy suites</t>
  </si>
  <si>
    <t>members</t>
  </si>
  <si>
    <t>binder and divider set for duplicate handbook per dez</t>
  </si>
  <si>
    <t>to copy dox for irs response -- 1 of 2</t>
  </si>
  <si>
    <t>to copy dox for irs response -- 2 of 2</t>
  </si>
  <si>
    <t>for copy of m-a-l handbook #5 per dez</t>
  </si>
  <si>
    <t>certified mailing of irs response</t>
  </si>
  <si>
    <t>refunding overpayment on late filing fee of 3/25/11</t>
  </si>
  <si>
    <t>amazon</t>
  </si>
  <si>
    <t>testing fees</t>
  </si>
  <si>
    <t>newsletter printing</t>
  </si>
  <si>
    <t>reversing ck2562 never received -- a/p cleared by replacement ck2567</t>
  </si>
  <si>
    <t>desiree sagray - fedex reimb - leadership safari</t>
  </si>
  <si>
    <t>capistrano's catering - lunch for leadership safari</t>
  </si>
  <si>
    <t>michael wong - elac - may &amp; jun</t>
  </si>
  <si>
    <t>special events</t>
  </si>
  <si>
    <t>desiree sagray - copies for jul board mtg</t>
  </si>
  <si>
    <t>CultureQuest</t>
  </si>
  <si>
    <t>scholarship fund</t>
  </si>
  <si>
    <t>culturequest</t>
  </si>
  <si>
    <t>mailed ck2572 to npe</t>
  </si>
  <si>
    <t>embassy suites - refund of overpayment on ldw meeting room</t>
  </si>
  <si>
    <t>deposits in transit</t>
  </si>
  <si>
    <t>DEBIT:</t>
  </si>
  <si>
    <t>mensa foundation - glaam scholarship</t>
  </si>
  <si>
    <t>mailed ck2575 to mensa foundation</t>
  </si>
  <si>
    <t>prepaid expenses</t>
  </si>
  <si>
    <t>entertainment</t>
  </si>
  <si>
    <t>depreciation</t>
  </si>
  <si>
    <t>equipment</t>
  </si>
  <si>
    <t>projector &amp; screen (2/19/10)</t>
  </si>
  <si>
    <t>desiree sagray - for july 2011 picnic - she later gave to michael to offset his costco charge</t>
  </si>
  <si>
    <t>michael wong - comb of elac + picnic</t>
  </si>
  <si>
    <t>CREDIT:</t>
  </si>
  <si>
    <t>mailed ck2577 to npe</t>
  </si>
  <si>
    <t>called enrique at ron's and dez's request -- 760-245-1957</t>
  </si>
  <si>
    <t>bell concert</t>
  </si>
  <si>
    <t>copies of recent tax returns</t>
  </si>
  <si>
    <t>mailed ck2578 to postmaster</t>
  </si>
  <si>
    <t>mailed state tax return with proof of mailing</t>
  </si>
  <si>
    <t>franchise tax board -- 2010 form ca199</t>
  </si>
  <si>
    <t>accounting management service -- tax return preparation fee</t>
  </si>
  <si>
    <t>mailed ck2580 to enrique</t>
  </si>
  <si>
    <t>mailed ck2581 to npe</t>
  </si>
  <si>
    <t>desiree wrote to leadership at us d mensa d org to request reimbursement</t>
  </si>
  <si>
    <t>michael wong - sep elac</t>
  </si>
  <si>
    <t>mailed ck2583 to npe</t>
  </si>
  <si>
    <t>3 copies of rro11, free shipping</t>
  </si>
  <si>
    <t>transfer from rg to glaam of proceeds from hollywood bowl 2011</t>
  </si>
  <si>
    <t>rg fund</t>
  </si>
  <si>
    <t>jce - expenses incurred may-oct - see fincom report</t>
  </si>
  <si>
    <t>danielle hanne - fixing projector</t>
  </si>
  <si>
    <t>hi-desert mensa - annual subsidy</t>
  </si>
  <si>
    <t>hi-desert fund</t>
  </si>
  <si>
    <t>michael wong - 31.97 ice for picnic - 19.54 elac</t>
  </si>
  <si>
    <t>mailed ck2588 to npe</t>
  </si>
  <si>
    <t>michael wong - elac nov</t>
  </si>
  <si>
    <t>mailed ck2590 to npe</t>
  </si>
  <si>
    <t>brilliant silver</t>
  </si>
  <si>
    <t>michael wong - elac dec + $50 costco membership</t>
  </si>
  <si>
    <t>mailed ck2591 to npe and ck2593 to postmaster</t>
  </si>
  <si>
    <t>brian madsen - hollywood bowl 2012</t>
  </si>
  <si>
    <t>mailed ck2596 to npe and ck2594 to brian m.</t>
  </si>
  <si>
    <t>michael wong - elac jan</t>
  </si>
  <si>
    <t>l.a. mensa rg - awards party</t>
  </si>
  <si>
    <t>michael wong - 2.50 scholarship mailing - 5.58 elac</t>
  </si>
  <si>
    <t>carl bryan - "tumblin' tumbleweeds" registration 2012</t>
  </si>
  <si>
    <t>mailed ck2599 to carl bryan</t>
  </si>
  <si>
    <t>glaamarama registration fee</t>
  </si>
  <si>
    <t>michael wong - elac feb</t>
  </si>
  <si>
    <t>desiree sagray - copies of packets for scholarship readers</t>
  </si>
  <si>
    <t>mailed ck2602 to npe</t>
  </si>
  <si>
    <t>mailed ck2603 to aon</t>
  </si>
  <si>
    <t>aon association services - inv 100044299</t>
  </si>
  <si>
    <t>d&amp;o insurance</t>
  </si>
  <si>
    <t>awards by spidell - inv 3756</t>
  </si>
  <si>
    <t>awards</t>
  </si>
  <si>
    <t>cash collected at awards luncheon - turned over from m walker to j elliott</t>
  </si>
  <si>
    <t>depositing cash collected from 4/7 awards luncheon</t>
  </si>
  <si>
    <t>hamburger hamlet - awards luncheon 2012</t>
  </si>
  <si>
    <t>michael wong - elac + awards</t>
  </si>
  <si>
    <t>mailed ck2604 to npe</t>
  </si>
  <si>
    <t>leadership safari 2011</t>
  </si>
  <si>
    <t>hollywood bowl 2011-12</t>
  </si>
  <si>
    <t>mailed ck2609 to postmaster and ck2610 to npe</t>
  </si>
  <si>
    <t>jonathan elliott - a/p clearing</t>
  </si>
  <si>
    <t>segway communications -- full balance on acct #264494</t>
  </si>
  <si>
    <t>michael wong - val</t>
  </si>
  <si>
    <t>checking account x9750 - general</t>
  </si>
  <si>
    <t>checking account x7846 - rg</t>
  </si>
  <si>
    <t>dave felt scholarship</t>
  </si>
  <si>
    <t>administration</t>
  </si>
  <si>
    <t>picnics</t>
  </si>
  <si>
    <t>hollywood bowl</t>
  </si>
  <si>
    <t>awards luncheon</t>
  </si>
  <si>
    <t>n.p.e., inc. -- inv 31003</t>
  </si>
  <si>
    <t>n.p.e., inc. -- inv 31158 -- NEVER RECEIVED -- REJOURNALIZED TO A/P EFF 6/9/11 WITH DRAFT OF REPLACEMENT CK2567</t>
  </si>
  <si>
    <t>n.p.e., inc. -- inv 31158 -- replaces ck2562</t>
  </si>
  <si>
    <t>n.p.e., inc. -- inv 31351</t>
  </si>
  <si>
    <t>n.p.e., inc. -- inv 31470</t>
  </si>
  <si>
    <t>n.p.e., inc. -- inv 31576</t>
  </si>
  <si>
    <t>n.p.e., inc. -- inv 31696</t>
  </si>
  <si>
    <t>n.p.e., inc. -- inv 31822</t>
  </si>
  <si>
    <t>n.p.e., inc. -- inv 32000</t>
  </si>
  <si>
    <t>n.p.e., inc. -- inv 32169</t>
  </si>
  <si>
    <t>n.p.e., inc. -- inv 32316</t>
  </si>
  <si>
    <t>n.p.e., inc. -- inv 32444</t>
  </si>
  <si>
    <t>n.p.e., inc. -- inv 32711</t>
  </si>
  <si>
    <t>n.p.e., inc. -- inv 32856</t>
  </si>
  <si>
    <t>n.p.e., inc. -- inv 33038</t>
  </si>
  <si>
    <t>michael wong - elac may</t>
  </si>
  <si>
    <t>n.p.e., inc. -- inv ?????</t>
  </si>
  <si>
    <t>volunteer luncheon</t>
  </si>
  <si>
    <t>ck2605 - awards by spidell - inv 3756</t>
  </si>
  <si>
    <t>ck2608 - jonathan elliott - a/p clearing</t>
  </si>
  <si>
    <t>ck2610 -- n.p.e.., inc. -- inv 33038</t>
  </si>
  <si>
    <t>ck2613 - segway communications -- full balance on acct #264494</t>
  </si>
  <si>
    <t>mensaphone</t>
  </si>
  <si>
    <t>w/d</t>
  </si>
  <si>
    <t>AML</t>
  </si>
  <si>
    <t>deposit</t>
  </si>
  <si>
    <t>payee - memo</t>
  </si>
  <si>
    <t>ach debit</t>
  </si>
  <si>
    <t>Deluxe Bus.Sys. Bus Prods</t>
  </si>
  <si>
    <t>Dlx For Business Bus Prods</t>
  </si>
  <si>
    <t>Hollywood Bowl receipts - RG ck#1331</t>
  </si>
  <si>
    <t>50th anniversary</t>
  </si>
  <si>
    <t>advertising</t>
  </si>
  <si>
    <t>Hollywood Bowl receipts - RG ck#1346</t>
  </si>
  <si>
    <t>n.p.e., inc. -- inv 35190</t>
  </si>
  <si>
    <t>final entry for this item</t>
  </si>
  <si>
    <t>n.p.e.., inc. -- inv ?????</t>
  </si>
  <si>
    <t>n.p.e.., inc. -- inv ????? -- portion of aug2012 payment estimated</t>
  </si>
  <si>
    <t>n.p.e.., inc. -- inv 35190</t>
  </si>
  <si>
    <t>n.p.e.., inc. -- inv 36565</t>
  </si>
  <si>
    <t>Quiet Cannon</t>
  </si>
  <si>
    <t>michael wong - picnic</t>
  </si>
  <si>
    <t>sfv</t>
  </si>
  <si>
    <t>coastal</t>
  </si>
  <si>
    <t>credit union</t>
  </si>
  <si>
    <t>share draft</t>
  </si>
  <si>
    <t>jennifer carter - young m's</t>
  </si>
  <si>
    <t>young m's</t>
  </si>
  <si>
    <t>unidentified payee</t>
  </si>
  <si>
    <t>Anthony Lojac - B on Boat</t>
  </si>
  <si>
    <t>Michael Wong - MensaPhone</t>
  </si>
  <si>
    <t>Michael Wong - ELAC Party</t>
  </si>
  <si>
    <t>Greg Tomich - B on B</t>
  </si>
  <si>
    <t>Accounting Management Service -- GLAAM Acct'g 2013</t>
  </si>
  <si>
    <t>News Publishers Press</t>
  </si>
  <si>
    <t>AON Association Services - D&amp;O Insurance [ck had 2013]</t>
  </si>
  <si>
    <t>High Desert [sic] Mensa - Hi Desert 1/2 year [ck had 2013]</t>
  </si>
  <si>
    <t>News Publishers Press - N.P.E. - Invoice #00035889</t>
  </si>
  <si>
    <t>n.p.e.., inc. -- inv 35889 -- ck#1010</t>
  </si>
  <si>
    <t>USPS - newsletter mailing</t>
  </si>
  <si>
    <t>usps - ck#1011</t>
  </si>
  <si>
    <t>Brian Madsen - Newsletter Distant Mailings</t>
  </si>
  <si>
    <t>Michael Wong - ELAC 1-14</t>
  </si>
  <si>
    <t>Katie Tseng &amp; Louise Williams - Thank you! [Pilgrim Towers]</t>
  </si>
  <si>
    <t>pilgrim towers - ck#1015</t>
  </si>
  <si>
    <t>News Publishers Press - Newsletter [ck had 2-28-31]</t>
  </si>
  <si>
    <t>n.p.e.., inc. -- inv ????? -- ck#1016</t>
  </si>
  <si>
    <t>Brian Madsen - Mensa signs</t>
  </si>
  <si>
    <t>Brian Madsen - H'wood Bowl tix</t>
  </si>
  <si>
    <t>Michael Wong - MensaPhone [1019 = void]</t>
  </si>
  <si>
    <t>Greg Tomich - B on Boat</t>
  </si>
  <si>
    <t>Greg Tomich - Boat trip</t>
  </si>
  <si>
    <t>News Publishers Press / N.P.E. Inc</t>
  </si>
  <si>
    <t>Madeline Walker - Awards</t>
  </si>
  <si>
    <t>ck#1025 to madeline walker</t>
  </si>
  <si>
    <t>Jennifer Carter - Young M's</t>
  </si>
  <si>
    <t>n.p.e., inc. -- inv ????? [1028 = void]</t>
  </si>
  <si>
    <t>n.p.e.., inc. -- inv ????? -- ck#1029</t>
  </si>
  <si>
    <t>Greg Tomich</t>
  </si>
  <si>
    <t>Radisson Hotel at Los Angeles Airport - Deposit GLAAM RG 2015</t>
  </si>
  <si>
    <t>rg operating expense</t>
  </si>
  <si>
    <t>hotel</t>
  </si>
  <si>
    <t>testing</t>
  </si>
  <si>
    <t>proctor expenses</t>
  </si>
  <si>
    <t>report submitted on 5/3/14</t>
  </si>
  <si>
    <t>ck#1032</t>
  </si>
  <si>
    <t>michael wong - feb+mar elac events</t>
  </si>
  <si>
    <t>to michael wong</t>
  </si>
  <si>
    <t>to dave felt</t>
  </si>
  <si>
    <t>michael wong - elac prob. nov and dec</t>
  </si>
  <si>
    <t>michael wong - elac prob. sep</t>
  </si>
  <si>
    <t>michael wong - elac prob. jul</t>
  </si>
  <si>
    <t>brian madsen - hollywood bowl 2013</t>
  </si>
  <si>
    <t>enrique de la cruz</t>
  </si>
  <si>
    <t>michael wong - elac prob. jan</t>
  </si>
  <si>
    <t>RG subsidy</t>
  </si>
  <si>
    <t>ck#2653</t>
  </si>
  <si>
    <t>michael wong - volunteer information luncheon</t>
  </si>
  <si>
    <t>michael wong - elac prob. feb and mar</t>
  </si>
  <si>
    <t>to russell ham</t>
  </si>
  <si>
    <t>ck#2665</t>
  </si>
  <si>
    <t>volunteer apprec.</t>
  </si>
  <si>
    <t>ck#2662</t>
  </si>
  <si>
    <t>michael wong - elac prob. may</t>
  </si>
  <si>
    <t>-- from actual bank record</t>
  </si>
  <si>
    <t>Dave Felt - proctor expenses through 4/30/2014</t>
  </si>
  <si>
    <t>NPP - inv36565</t>
  </si>
  <si>
    <t>costco per receipt - fronted on mw's cc2009</t>
  </si>
  <si>
    <t>to jonathan elliott</t>
  </si>
  <si>
    <t>to desiree sagray</t>
  </si>
  <si>
    <t>vons per receipt - fronted on je's dc1917</t>
  </si>
  <si>
    <t>dez reimbursed michael in cash per chase withdrawal slip</t>
  </si>
  <si>
    <t>vons per receipt - fronted on ds's dc1396</t>
  </si>
  <si>
    <t>for feb &amp; mar, 3 receipts submitted 5/3/14</t>
  </si>
  <si>
    <t>undeposited checks</t>
  </si>
  <si>
    <t>board admin expenses</t>
  </si>
  <si>
    <t>30 forever stamps @ 49c - fronted on je's dc8768</t>
  </si>
  <si>
    <t>to brian madsen</t>
  </si>
  <si>
    <t>2/3 and 3/12 mailings to wales, 3/12 to elaine paralusz</t>
  </si>
  <si>
    <t>deposit of GLAAM RG ck#1411 to reimburse for hotel deposit</t>
  </si>
  <si>
    <t>registration refunds</t>
  </si>
  <si>
    <t>brunell cancellation for h bowl 8/23</t>
  </si>
  <si>
    <t>USPS</t>
  </si>
  <si>
    <t>Desiree Sagray - elliott + sagray a/p</t>
  </si>
  <si>
    <t>Wendy Brunell - Hollywood Bowl refund</t>
  </si>
  <si>
    <t>Brian Madsen - reimb for recent mailings</t>
  </si>
  <si>
    <t>volunteer luncheons</t>
  </si>
  <si>
    <t>n.p.e.., inc. -- inv 36702 -- cleared by rg ck #1412 on 7/20/2014</t>
  </si>
  <si>
    <t>1412 (rg)</t>
  </si>
  <si>
    <t>n.p.e.., inc. -- inv 36804</t>
  </si>
  <si>
    <t>inland empire</t>
  </si>
  <si>
    <t>1st of 2 shares of area treasury -- cashier's check #003813843 -- postmarked 7/7, dep 8/2</t>
  </si>
  <si>
    <t>inland empire fund</t>
  </si>
  <si>
    <t>2nd of 2 shares of area treasury -- cashier's check #0041014215 -- postmarked 7/7, dep 8/2</t>
  </si>
  <si>
    <t>two treasury checks from Inland Empire</t>
  </si>
  <si>
    <t>fedex office -- copies for 8/2 board meeting</t>
  </si>
  <si>
    <t>Desiree Sagray - FedEx Office - copies for 8/2 mtg</t>
  </si>
  <si>
    <t>huber ck#945 - door charge at jana's house party</t>
  </si>
  <si>
    <t>10 attendees not bringing food to sfv party - list on file</t>
  </si>
  <si>
    <t>Donna Huber ck#945 - from 6/21 SFV party</t>
  </si>
  <si>
    <t>to jana bickel</t>
  </si>
  <si>
    <t>ralphs - for 6/21 sfv party</t>
  </si>
  <si>
    <t>99c store - for 6/21 sfv party</t>
  </si>
  <si>
    <t>trader joes - for 6/21 sfv party</t>
  </si>
  <si>
    <t>to joyce hamilton</t>
  </si>
  <si>
    <t>pizza hut - for 6/21 sfv party</t>
  </si>
  <si>
    <t>Joyce Hamilton - balance of reimb for 6/21 party</t>
  </si>
  <si>
    <t>NPP - inv36804</t>
  </si>
  <si>
    <t>L.A. Mensa RG - reimbursing ck#1412 to n.p.e.</t>
  </si>
  <si>
    <t>n.p.e., inc. -- inv 33141</t>
  </si>
  <si>
    <t>n.p.e.., inc. -- inv 33141</t>
  </si>
  <si>
    <t>michael wong - jun 2012 elac [ck date = 6/30, but accrued to jul a/c usually paid in following month]</t>
  </si>
  <si>
    <t>joyce hamilton - sfv party [gross expense portion]</t>
  </si>
  <si>
    <t>joyce hamilton - sfv party [cash income]</t>
  </si>
  <si>
    <t>michael wong - [elac prob. aug]</t>
  </si>
  <si>
    <t>Anthony Lojac - Beer-on-boat</t>
  </si>
  <si>
    <t>Post Pack Ship - 1yr #255 9-5-13 due</t>
  </si>
  <si>
    <t>Hi-Desert Mensa - 1/2 annual subsidy</t>
  </si>
  <si>
    <t>News Publishers Press - inv # 33462</t>
  </si>
  <si>
    <t>n.p.e.., inc. -- inv 33462</t>
  </si>
  <si>
    <t>Joyce Hamilton - SFV Party</t>
  </si>
  <si>
    <t>Gene S - Mensa Test Ad</t>
  </si>
  <si>
    <t>michael wong - ELAC Party [prob. sep]</t>
  </si>
  <si>
    <t>Michael Wong - Dez, Membook, cake</t>
  </si>
  <si>
    <t>n.p.e., inc. -- 32page Mag &amp; mailing</t>
  </si>
  <si>
    <t>n.p.e., inc. -- 64page mag &amp; mailing</t>
  </si>
  <si>
    <t>Desiree Sagray - ELAC Party [prob. oct]</t>
  </si>
  <si>
    <t>Michael Wong - 50th Party - cake</t>
  </si>
  <si>
    <t>Greg Tomich  - 11-12 Bon Boat</t>
  </si>
  <si>
    <t>Greg Tomich - Kinko's bill scanning</t>
  </si>
  <si>
    <t>enrique de la cruz - 2012 tax prep</t>
  </si>
  <si>
    <t>n.p.e., inc. -- inv 34151</t>
  </si>
  <si>
    <t>n.p.e.., inc. -- inv 34151</t>
  </si>
  <si>
    <t>Vikki Lovett - GLAAM mailbox key</t>
  </si>
  <si>
    <t>mailbox &amp; misc.</t>
  </si>
  <si>
    <t>joyce hamilton - sfv [dec &amp; jan]</t>
  </si>
  <si>
    <t>n.p.e., inc. -- inv 34051</t>
  </si>
  <si>
    <t>n.p.e.., inc. -- inv 34051</t>
  </si>
  <si>
    <t>n.p.e.., inc. -- inv 34360</t>
  </si>
  <si>
    <t>n.p.e., inc. -- inv 34360</t>
  </si>
  <si>
    <t>aon association - invoice 100140069</t>
  </si>
  <si>
    <t>Greg Tomich - Anthony's Party</t>
  </si>
  <si>
    <t>n.p.e., inc. -- inv 34568</t>
  </si>
  <si>
    <t>n.p.e.., inc. -- inv 34568</t>
  </si>
  <si>
    <t>Anthony Lojac - Boat Parties - months</t>
  </si>
  <si>
    <t>Desiree Sagray - Inv # 268889654</t>
  </si>
  <si>
    <t>Michael Wong - Inv # 190302799</t>
  </si>
  <si>
    <t>n.p.e., inc. -- inv 34730 [24 page mag]</t>
  </si>
  <si>
    <t>n.p.e.., inc. -- inv 34730</t>
  </si>
  <si>
    <t>David Felt - 10-6-12 Testing [121 candidates]</t>
  </si>
  <si>
    <t>Michael Wong - Mensa ELAC [prob. apr]</t>
  </si>
  <si>
    <t>Russell Ham - Circulation Mgr expenses</t>
  </si>
  <si>
    <t>Michael Wong - Volunteer Lunch</t>
  </si>
  <si>
    <t>Lindsay Ross - Death Valley Campout [Campground Fee]</t>
  </si>
  <si>
    <t>hi-desert</t>
  </si>
  <si>
    <t>n.p.e.., inc. -- inv 34865</t>
  </si>
  <si>
    <t>n.p.e., inc. -- inv 34865</t>
  </si>
  <si>
    <t>Hi-Desert Mensa - Annual Subsidy of $450 less $52.80</t>
  </si>
  <si>
    <t>Greg Tomich - Beer on Boat 6-15</t>
  </si>
  <si>
    <t>n.p.e.., inc. -- inv 35029</t>
  </si>
  <si>
    <t>n.p.e., inc. -- inv 35029</t>
  </si>
  <si>
    <t>n.p.e., inc. -- inv 35109</t>
  </si>
  <si>
    <t>n.p.e.., inc. -- inv 35109</t>
  </si>
  <si>
    <t>Anthony Lojac - Beer on Boat Parties</t>
  </si>
  <si>
    <t>cleared by ck#2676 8/3/13</t>
  </si>
  <si>
    <t>michael wong - 6-13 picnic</t>
  </si>
  <si>
    <t>Michael Wong - GLAAM phone</t>
  </si>
  <si>
    <t>Michael Wong - 6-13 ELAC</t>
  </si>
  <si>
    <t>Michael Wong - 7-13 ELAC</t>
  </si>
  <si>
    <t>Michael Wong - Phone FYear 12-13</t>
  </si>
  <si>
    <t>ck#2680</t>
  </si>
  <si>
    <t>mensa foundation - dave felt scholarship</t>
  </si>
  <si>
    <t>stationery</t>
  </si>
  <si>
    <t>zzz misc.</t>
  </si>
  <si>
    <t>Greg Tomich - 9-13 BonB</t>
  </si>
  <si>
    <t>Brian Madsen - USPS Newsletter</t>
  </si>
  <si>
    <t>n.p.e., inc. -- inv 35341</t>
  </si>
  <si>
    <t>n.p.e.., inc. -- inv 35341</t>
  </si>
  <si>
    <t>Anthony Lojac - Beer on Boat</t>
  </si>
  <si>
    <t>Vicki Lovett - PO Box</t>
  </si>
  <si>
    <t>mailbox</t>
  </si>
  <si>
    <t>Lindsay Ross - Death Valley Campground [$36ea x 2]</t>
  </si>
  <si>
    <t>Michael Wong - 10-13 ELAC</t>
  </si>
  <si>
    <t>Michael Wong - ELAC 8-13</t>
  </si>
  <si>
    <t>Post Pack &amp; Ship - Box #255</t>
  </si>
  <si>
    <t>n.p.e., inc. -- inv 35664</t>
  </si>
  <si>
    <t>n.p.e.., inc. -- inv 35664</t>
  </si>
  <si>
    <t>Greg Tomich - stamps, paper, envelopes, etc. [per 8/15/14 note to fincom, this was an estimate for 2 years' worth of envelopes, paper, toner, &amp; stamps]</t>
  </si>
  <si>
    <t>Bruce Brown - Hollywood Bowl refund</t>
  </si>
  <si>
    <t>Vicki Lovett - Hollywood Bowl refund</t>
  </si>
  <si>
    <t>Danielle Hanne - Hollywood Bowl refund</t>
  </si>
  <si>
    <t>Dexter Aronstam - Hollywood Bowl refund</t>
  </si>
  <si>
    <t>Mensa Foundation - Dave Felt Scholarship</t>
  </si>
  <si>
    <t>n.p.e.., inc. -- inv 36888</t>
  </si>
  <si>
    <t>bruce brown - 2 of 4 paid guests backed out of hollywood bowl</t>
  </si>
  <si>
    <t>vicki lovett - 3 of 3 paid guests backed out of hollywood bowl</t>
  </si>
  <si>
    <t>danielle hanne - backed out of hollywood bowl due to foot injury</t>
  </si>
  <si>
    <t>dexter aronstam - 2 of 3 paid guests backed out of hollywood bowl</t>
  </si>
  <si>
    <t>approx. monthly cost of mensaphone account in mw's name</t>
  </si>
  <si>
    <t>ck#1036</t>
  </si>
  <si>
    <t>and RG Fund:</t>
  </si>
  <si>
    <t xml:space="preserve"> ----&gt; includes components allocated to the IE Fund:</t>
  </si>
  <si>
    <t>remaining balance allocated to the General Fund:</t>
  </si>
  <si>
    <t>ck#1044</t>
  </si>
  <si>
    <t>ck#1045</t>
  </si>
  <si>
    <t>ck#1046</t>
  </si>
  <si>
    <t>ck#1048</t>
  </si>
  <si>
    <t>Joyce Hamilton - balance of reimb for 8/16 party</t>
  </si>
  <si>
    <t>N.P.E. -- inv36888</t>
  </si>
  <si>
    <t>Nikki Frey -- reimbursement for 8/16 party</t>
  </si>
  <si>
    <t>to nikki frey</t>
  </si>
  <si>
    <t>ralphs - supplies for 8/16 party</t>
  </si>
  <si>
    <t>vons - supplies for 8/16 party</t>
  </si>
  <si>
    <t>staples - supplies for 8/16 party</t>
  </si>
  <si>
    <t>cash receipts from 8/16 party given to nikki as partial reimbursement</t>
  </si>
  <si>
    <t>cash paid by joyce to finish reimbursing nikki</t>
  </si>
  <si>
    <t>joyce</t>
  </si>
  <si>
    <t>deposit - transfer of proceeds from RG account by ck#1334</t>
  </si>
  <si>
    <t>n.p.e., inc. -- inv 37018</t>
  </si>
  <si>
    <t>ck #1052</t>
  </si>
  <si>
    <t>AML - redemption of A/R from 2011 Leadership Safari</t>
  </si>
  <si>
    <t>deposit of GLAAM RG ck#1413 to transfer H Bowl proceeds</t>
  </si>
  <si>
    <t>GLAAM RG ck #1413</t>
  </si>
  <si>
    <t>N.P.E. -- inv37018</t>
  </si>
  <si>
    <t>tax prep</t>
  </si>
  <si>
    <t>Accounting Management Service -- 9/6/14 invoice -- 2013 tax return</t>
  </si>
  <si>
    <t>invoice from Accounting Management Service (Enrique) to e-file our return for 2013-14</t>
  </si>
  <si>
    <t>n.p.e., inc. -- inv 37159</t>
  </si>
  <si>
    <t>ck #1054</t>
  </si>
  <si>
    <t>N.P.E. -- inv37159</t>
  </si>
  <si>
    <t>Brian Madsen -- 11/1/2014 expense report</t>
  </si>
  <si>
    <t>ck #1055 -- brian madsen -- 11/1/2014 expense report [may-oct 2014]</t>
  </si>
  <si>
    <t>n.p.e., inc. -- inv 37300</t>
  </si>
  <si>
    <t>N.P.E. -- inv37300</t>
  </si>
  <si>
    <t>aon association - invoice 100362217</t>
  </si>
  <si>
    <t>VOID:  post-pack-ship - 12 months rental of mailbox #255 [they wouldn't take a check]</t>
  </si>
  <si>
    <t>jce dc</t>
  </si>
  <si>
    <t>post-pack-ship - 12 months rental of mailbox #255, plus $15 late fee</t>
  </si>
  <si>
    <t>n.p.e., inc. -- inv 37408</t>
  </si>
  <si>
    <t>from "a review of testing payments"</t>
  </si>
  <si>
    <t>n.p.e., inc. -- inv 37497</t>
  </si>
  <si>
    <t>n.p.e., inc. -- inv 37628</t>
  </si>
  <si>
    <t>ck #1064</t>
  </si>
  <si>
    <t>ck #1061 - clear 2/12</t>
  </si>
  <si>
    <t>ck #1060 - clear 1/6</t>
  </si>
  <si>
    <t>ck #1059</t>
  </si>
  <si>
    <t>Amazon Marketplace</t>
  </si>
  <si>
    <t>N.P.E. - inv37408</t>
  </si>
  <si>
    <t>N.P.E. - inv37497</t>
  </si>
  <si>
    <t>ck#1047 - aronstam - clear 3/9/15</t>
  </si>
  <si>
    <t>N.P.E. - inv37628</t>
  </si>
  <si>
    <t>n.p.e., inc. -- inv 37820</t>
  </si>
  <si>
    <t>ck #1065</t>
  </si>
  <si>
    <t>n.p.e., inc. -- inv 37935</t>
  </si>
  <si>
    <t>Dave Felt</t>
  </si>
  <si>
    <t>N.P.E. - inv37820</t>
  </si>
  <si>
    <t>ck #1067</t>
  </si>
  <si>
    <t>ck #1068 - desiree sagray - picnic postcards</t>
  </si>
  <si>
    <t>ck #1069 - brian madsen - mailing labels for picnic postcards</t>
  </si>
  <si>
    <t>ck #1069 - postage for separate newsletter copy for elaine paralusz</t>
  </si>
  <si>
    <t>plus Accounts Receivable as of 4/30/15:</t>
  </si>
  <si>
    <t>minus Accounts Payable as of 4/30/15:</t>
  </si>
  <si>
    <t>minus Outstanding Checks as of 4/30/15:</t>
  </si>
  <si>
    <t>Ledger balance as of 4/30/15:</t>
  </si>
  <si>
    <t>meetings</t>
  </si>
  <si>
    <t>Jennifer Carter - Young M's 3/28/14-3/27/15</t>
  </si>
  <si>
    <t>N.P.E. - inv37935</t>
  </si>
  <si>
    <t>Desiree Sagray - picnic postcards (435.99), member surveys (44.10)</t>
  </si>
  <si>
    <t>Brian Madsen - mailing labels (13.07), Paralusz mailing (1.40)</t>
  </si>
  <si>
    <t>ck #1068 - desiree sagray - membership surveys</t>
  </si>
  <si>
    <t>Costco - picnic supplies</t>
  </si>
  <si>
    <t>Hawaii Supermarket - picnic fruit</t>
  </si>
  <si>
    <t>MPV B.B.Q. &amp; Seafood Restaurant - picnic chicken</t>
  </si>
  <si>
    <t>ck #1071 - Michael Wong - picnic supplies</t>
  </si>
  <si>
    <t>n.p.e., inc. -- inv 38082</t>
  </si>
  <si>
    <t>ck #1072 - NPE - inv38082</t>
  </si>
  <si>
    <t>n.p.e., inc. -- inv 38231</t>
  </si>
  <si>
    <t>ck #1070 - desiree sagray - picnic postcard postage</t>
  </si>
  <si>
    <t>Desiree Sagray - picnic postcard postage</t>
  </si>
  <si>
    <t>KFC</t>
  </si>
  <si>
    <t>NPE - inv38082</t>
  </si>
  <si>
    <t>Ralphs</t>
  </si>
  <si>
    <t>Michael Wong - picnic supplies</t>
  </si>
  <si>
    <t>jce dc - KFC</t>
  </si>
  <si>
    <t>Beginning bank balance (4/30/2015):</t>
  </si>
  <si>
    <t>matches Row 24 on 2015-04-30 general ledger sheet</t>
  </si>
  <si>
    <t>ck #1073 - NPE - inv38231</t>
  </si>
  <si>
    <t>n.p.e., inc. -- inv 38320</t>
  </si>
  <si>
    <t>ck #1074 - USPS</t>
  </si>
  <si>
    <t>for contacting 1,123 lapsed members</t>
  </si>
  <si>
    <t>lapsed-member mailing</t>
  </si>
  <si>
    <t>ck #1075 - Mensa Foundation</t>
  </si>
  <si>
    <t>USPS - 20 forever stamps @ 49c</t>
  </si>
  <si>
    <t>n.p.e., inc. -- inv 38395</t>
  </si>
  <si>
    <t>ck #1076 - NPE - inv38320 &amp; inv38395</t>
  </si>
  <si>
    <t>to desiree elliott</t>
  </si>
  <si>
    <t>KFC for ELAC gaming party</t>
  </si>
  <si>
    <t>to vickey kalambakal</t>
  </si>
  <si>
    <t>Bombay Tandoori, Torrance - wings/appetizers for Sunday Salon - receipt in JCE e-mail</t>
  </si>
  <si>
    <t>ck #1077 - Vickey Kalambakal - reimb. for 8/23 Sunday Salon</t>
  </si>
  <si>
    <t>MPV BBQ - wings for ELAC gaming party</t>
  </si>
  <si>
    <t>MPV BBQ - assorted for ELAC gaming party</t>
  </si>
  <si>
    <t>expenses from house party at Brian's house</t>
  </si>
  <si>
    <t>cash received from attendees at Brian's house party</t>
  </si>
  <si>
    <t>ck #1078 - Brian Madsen - reimb. for 8/15 house party</t>
  </si>
  <si>
    <t>ck #1079 - Joyce Hamilton - reimb. for 8/15 house party</t>
  </si>
  <si>
    <t>gifted youth</t>
  </si>
  <si>
    <t>to madeline walker</t>
  </si>
  <si>
    <t>Zeidler's - orientation lunch for Gifted Youth leaders</t>
  </si>
  <si>
    <t>to teodora chrystie</t>
  </si>
  <si>
    <t>tickets to Page Museum for visiting Mensans from Czech Republic</t>
  </si>
  <si>
    <t>Allen check for RG - JCE's RG deposit card had expired</t>
  </si>
  <si>
    <t>ck #1080 - Teodora Chrystie - 7/11 trip to Page Museum</t>
  </si>
  <si>
    <t>frey ck#1589 - for an ad in the newsletter</t>
  </si>
  <si>
    <t>Frey advertising check #1589</t>
  </si>
  <si>
    <t>NPE - inv38231</t>
  </si>
  <si>
    <t>NPE - inv38320 &amp; inv38395</t>
  </si>
  <si>
    <t>stop-payment of Allen RG check</t>
  </si>
  <si>
    <t>bank fee for stop-payment of Allen RG check</t>
  </si>
  <si>
    <t>Brian Madsen - reimb. for 8/15 house party</t>
  </si>
  <si>
    <t>Vickey Kalambakal - reimb. for 8/23 Sunday Salon</t>
  </si>
  <si>
    <t>Joyce Hamilton - reimb. for 8/15 house party</t>
  </si>
  <si>
    <t>no july 18 - august 19 2015</t>
  </si>
  <si>
    <t>difference between actual charge and original estimate from 2014/05/22</t>
  </si>
  <si>
    <t>difference between actual charge and original estimate from 2014/06/22</t>
  </si>
  <si>
    <t>difference between actual charge and original estimate from 2014/07/22</t>
  </si>
  <si>
    <t>difference between actual charge and original estimate from 2014/08/22</t>
  </si>
  <si>
    <t>difference between actual charge and original estimate from 2014/09/22</t>
  </si>
  <si>
    <t>difference between actual charge and original estimate from 2014/10/22</t>
  </si>
  <si>
    <t>difference between actual charge and original estimate from 2014/11/22</t>
  </si>
  <si>
    <t>difference between actual charge and original estimate from 2014/12/22</t>
  </si>
  <si>
    <t>difference between actual charge and original estimate from 2015/01/22</t>
  </si>
  <si>
    <t>difference between actual charge and original estimate from 2015/02/22</t>
  </si>
  <si>
    <t>difference between actual charge and original estimate from 2015/03/22</t>
  </si>
  <si>
    <t>difference between actual charge and original estimate from 2015/04/22 [bills from 5/14-4/15 filed in 2014-15 envelope]</t>
  </si>
  <si>
    <t>difference between actual charge and original estimate from 2015/06/22</t>
  </si>
  <si>
    <t>difference between actual charge and original estimate from 2015/07/22</t>
  </si>
  <si>
    <t>difference between actual charge and original estimate from 2015/08/22</t>
  </si>
  <si>
    <t>difference between actual charge and original estimate from 2015/05/22 [bill in JCE text and e-mail]</t>
  </si>
  <si>
    <t>ck #1081 - Desiree Elliott - 7/25 ELAC party</t>
  </si>
  <si>
    <t>ck #1082 - Michael Wong - 7/25 and 8/29 ELAC parties</t>
  </si>
  <si>
    <t>ck #1083 - Michael Wong - MensaPhone 3/2014-9/2015</t>
  </si>
  <si>
    <t>n.p.e., inc. -- inv 38532</t>
  </si>
  <si>
    <t>ck #1084 - USPS</t>
  </si>
  <si>
    <t>ck #1085 - NPE - inv38532</t>
  </si>
  <si>
    <t>ck #1086 - Accounting Management Service - invoice dtd 9/13/2015</t>
  </si>
  <si>
    <t>tax return preparation fee - 2014-15 fiscal year</t>
  </si>
  <si>
    <t>Desiree Elliott - 7/25 ELAC party</t>
  </si>
  <si>
    <t>Michael Wong - MensaPhone 3/2014-9/2015</t>
  </si>
  <si>
    <t>Michael Wong - 7/25 and 8/29 ELAC parties</t>
  </si>
  <si>
    <t>Teodora Chrystie - 7/11 trip to Page Museum</t>
  </si>
  <si>
    <t>101 Noodle Express - picnic food</t>
  </si>
  <si>
    <t>Petrillos - picnic food</t>
  </si>
  <si>
    <t>CVS - tablecloth</t>
  </si>
  <si>
    <t>MPV BBQ - picnic food</t>
  </si>
  <si>
    <t>from Glenn Howe, after JCE told him that we were not requesting donations</t>
  </si>
  <si>
    <t>partial reimbursement for oct2015 picnic</t>
  </si>
  <si>
    <t>n.p.e., inc. -- inv 38665</t>
  </si>
  <si>
    <t>ck #1087 - NPE - inv38665</t>
  </si>
  <si>
    <t>ck #1089 - Madeline Walker - RG committee meetings 6/28 &amp; 10/11</t>
  </si>
  <si>
    <t>MPV BBQ - ELAC food</t>
  </si>
  <si>
    <t>101 Noodle Express - ELAC food</t>
  </si>
  <si>
    <t>inter-fund clearing</t>
  </si>
  <si>
    <t>correction paid in november for higher per-member rate implemented late by national office</t>
  </si>
  <si>
    <t>Turquoise - Sunday Salon - appetizers</t>
  </si>
  <si>
    <t>ck #1091 - Vickey Kalambakal - reimb. for 10/25 Sunday Salon</t>
  </si>
  <si>
    <t>Streeter ck#207 - ad in L.A. Mentary</t>
  </si>
  <si>
    <t>Kalambakal ck#5589 - for ad in Dec</t>
  </si>
  <si>
    <t>check deposit - Streeter-Kalambakal</t>
  </si>
  <si>
    <t>n.p.e., inc. -- inv 38828</t>
  </si>
  <si>
    <t>Dumpling House - Sunday Salon - maximum reimbursable portion</t>
  </si>
  <si>
    <t>ck #1094 - Desiree Sagray - to michael wong for 11/2015 elac party</t>
  </si>
  <si>
    <t>no october 21 - november 19 2015</t>
  </si>
  <si>
    <t>M. Wong - reimb for oct2015 picnic, less $10 paid in cash</t>
  </si>
  <si>
    <t>NPE - inv38532</t>
  </si>
  <si>
    <t>Accounting Management Service - invoice dtd 9/13/2015</t>
  </si>
  <si>
    <t>NPE - inv38665</t>
  </si>
  <si>
    <t>Michael Wong - ELAC 10/31/15</t>
  </si>
  <si>
    <t>Madeline Walker - RG committee meetings 6/28 &amp; 10/11</t>
  </si>
  <si>
    <t>ck #1088 - Madeline Walker - 6/7 lunch at Zeidler's</t>
  </si>
  <si>
    <t>Madeline Walker - 6/7 lunch at Zeidler's</t>
  </si>
  <si>
    <t>Vickey Kalambakal - reimb. for 10/25 Sunday Salon</t>
  </si>
  <si>
    <t>NPE - inv38828</t>
  </si>
  <si>
    <t>Vickey Kalambakal - reimb. for 11/22 Sunday Salon</t>
  </si>
  <si>
    <t>n.p.e., inc. -- inv 38932</t>
  </si>
  <si>
    <t>ck #1095 - NPE - inv38932</t>
  </si>
  <si>
    <t>North Italia - Sunday Salon - maximum reimbursable portion - receipt in 1/4/2016 e-mail</t>
  </si>
  <si>
    <t>ck #1096 - Brian Madsen - circulation expenses</t>
  </si>
  <si>
    <t>Desiree Sagray - to Michael Wong for 11/2015 ELAC party</t>
  </si>
  <si>
    <t>Domino's - ELAC Gaming Party - maximum reimbursable portion</t>
  </si>
  <si>
    <t>n.p.e., inc. -- inv 39024</t>
  </si>
  <si>
    <t>Desiree Sagray - Dec ELAC party</t>
  </si>
  <si>
    <t>ck #1098 - NPE - inv 39024</t>
  </si>
  <si>
    <t>NPE - inv38932</t>
  </si>
  <si>
    <t>Red Car Brewery - Sunday Salon - maximum reimbursable portion - receipt in 2/2/2016 e-mail</t>
  </si>
  <si>
    <t>ck #1099 - Michael Wong - 1/30 ELAC party</t>
  </si>
  <si>
    <t>ck #1100 - Vickey Kalambakal - Coastal Dec&amp;Jan</t>
  </si>
  <si>
    <t>Brian Madsen - circulation expenses</t>
  </si>
  <si>
    <t>NPE - inv 39024</t>
  </si>
  <si>
    <t>no january 22 - february 18 2016</t>
  </si>
  <si>
    <t>n.p.e., inc. -- inv 39150</t>
  </si>
  <si>
    <t>Blaze Pizza - ELAC gaming party</t>
  </si>
  <si>
    <t>MPV BBQ - ELAC gaming party</t>
  </si>
  <si>
    <t>to jonathan cole</t>
  </si>
  <si>
    <t>Hollywood Bowl 2016</t>
  </si>
  <si>
    <t>1st of 3 weeknight concerts</t>
  </si>
  <si>
    <t>2nd of 3 weeknight concerts</t>
  </si>
  <si>
    <t>3rd of 3 weeknight concerts</t>
  </si>
  <si>
    <t>handling fee</t>
  </si>
  <si>
    <t>saturday show</t>
  </si>
  <si>
    <t>picnic area</t>
  </si>
  <si>
    <t>Berth 76 - Sunday Salon - maximum reimbursable portion</t>
  </si>
  <si>
    <t>open forum</t>
  </si>
  <si>
    <t>to lindsay ross</t>
  </si>
  <si>
    <t>Pavilions - wine, cheese, crackers for inaugural event in Century City</t>
  </si>
  <si>
    <t>to reimburse Carolyn Forbes for returning newsletter archive loaned to Mary Kimball</t>
  </si>
  <si>
    <t>Michael Wong - 1/30 ELAC party</t>
  </si>
  <si>
    <t>Vickey Kalambakal - Coastal Dec&amp;Jan</t>
  </si>
  <si>
    <t>Joyce Hamilton - SFV Nov15</t>
  </si>
  <si>
    <t>Ralphs - for SFV Party at Jana's house - soda, salad, salad dressing</t>
  </si>
  <si>
    <t>99c Store - for SFV Party at Jana's house - chips, soda, ice cream</t>
  </si>
  <si>
    <t>Pizza Hut - for SFV Party at Jana's house - pizza</t>
  </si>
  <si>
    <t>SFV Party at Jana's house - portion of cash receipts reimbursed to Jana immediately</t>
  </si>
  <si>
    <t>SFV Party at Jana's house - portion of cash receipts reimbursed to Joyce immediately</t>
  </si>
  <si>
    <t>Lindsay Ross - newsletter archive &amp; Open Forum</t>
  </si>
  <si>
    <t>Vickey Kalambakal - Coastal Feb</t>
  </si>
  <si>
    <t>Jennifer Carter - Young M's 5/22/15-2/26/16</t>
  </si>
  <si>
    <t>Jonathan Cole - Hollywood Bowl 2016</t>
  </si>
  <si>
    <t>AON Association Services - D&amp;O Insurance - inv100474544</t>
  </si>
  <si>
    <t>NPE - inv 39150</t>
  </si>
  <si>
    <t>Michael Wong - Feb ELAC party</t>
  </si>
  <si>
    <t>registration for CQ team GLAAMarama</t>
  </si>
  <si>
    <t>Vickey Kalambakal - Mar Coastal</t>
  </si>
  <si>
    <t>Lindsay Ross - Mar Open Forum</t>
  </si>
  <si>
    <t>Ortega 120 - Sunday Salon - maximum reimbursable portion</t>
  </si>
  <si>
    <t>Trader Joe's - cheese for Open Forum</t>
  </si>
  <si>
    <t>AMC Santa Anita 16</t>
  </si>
  <si>
    <t>mid-city</t>
  </si>
  <si>
    <t>to liz cheney</t>
  </si>
  <si>
    <t>The Landmark - multi-area movie night</t>
  </si>
  <si>
    <t>n.p.e., inc. -- inv 39318</t>
  </si>
  <si>
    <t>plus Remaining Deposits through 4/30/16:</t>
  </si>
  <si>
    <t>minus Remaining Deductions through 4/30/16:</t>
  </si>
  <si>
    <t>plus aged A/P as of 4/30/16:</t>
  </si>
  <si>
    <t>End balance per bank (4/30/16):</t>
  </si>
  <si>
    <t>plus Accounts Receivable as of 4/30/16:</t>
  </si>
  <si>
    <t>minus Accounts Payable as of 4/30/16:</t>
  </si>
  <si>
    <t>plus Undeposited Checks as of 4/30/16:</t>
  </si>
  <si>
    <t>minus Outstanding Checks as of 4/30/16:</t>
  </si>
  <si>
    <t>plus Deposits In Transit as of 4/30/16:</t>
  </si>
  <si>
    <t>Ledger balance as of 4/30/16:</t>
  </si>
  <si>
    <t>Costco - ice, chips</t>
  </si>
  <si>
    <t>MPV BBQ - wings</t>
  </si>
  <si>
    <t>168 Market - ice</t>
  </si>
  <si>
    <t>Petrillos Restaurant - pizza</t>
  </si>
  <si>
    <t>Costco - beverages, meat, cheese, condiments, hummus, ice</t>
  </si>
  <si>
    <t>The Square Market - oranges</t>
  </si>
  <si>
    <t>NPE - inv 39318</t>
  </si>
  <si>
    <t>Jonathan Elliott - CQ2016 reimbursement</t>
  </si>
  <si>
    <t>Michael Wong - balance of reimbursements payable</t>
  </si>
  <si>
    <t>n.p.e., inc. -- inv 39450</t>
  </si>
  <si>
    <t>Sport Chalet - hand-pump and set of needles for the volleyball</t>
  </si>
  <si>
    <t>ck #1114 - Jonathan Elliott - picnic supplies</t>
  </si>
  <si>
    <t>Jonathan Elliott - picnic supplies</t>
  </si>
  <si>
    <t>ck #1112 - Jonathan Elliott - CQ2016 reimbursement</t>
  </si>
  <si>
    <t>ck #1115 - NPE - inv39450</t>
  </si>
  <si>
    <t>USPS - mailing in CQ packet for GLAAMarama</t>
  </si>
  <si>
    <t>USPS - 20 forever stamps with Botanical Art</t>
  </si>
  <si>
    <t>Tom Streeter - ck #1217 - business-card ad 6/2016-5/2017</t>
  </si>
  <si>
    <t>ck #1116 - Michael Wong - ELAC Apr 2016</t>
  </si>
  <si>
    <t>Awards by Spidell - inv4278 dtd 3/11 but not rec'd until 5/7 - awards presented for 2014-15</t>
  </si>
  <si>
    <t>AMC/Fuddruckers, Burbank - multi-area movie night</t>
  </si>
  <si>
    <t>Hansen ck#2640 dtd 4/26 but rec'd 5/7 -- 4 tix - Hollywood Bowl - Aug 13</t>
  </si>
  <si>
    <t>proctor expenses 3/23/15-4/30/16 for Dave Felt per report</t>
  </si>
  <si>
    <t>Ball ck#2255 dtd 5/2 but rec'd 5/7 -- 2 tix - Holly Bowl - 8-13-16</t>
  </si>
  <si>
    <t>Costco - 17 $100 gift cards @ $74.99 - 15 used at 5/7 luncheon but accrued to 2015-16 budget year, 1 held for Jonathan E. because he was in the hospital that day having surgery, 1 held as drawing prize for RG2017</t>
  </si>
  <si>
    <t>Madeline Walker - 2016 awards per Spidell inv4278</t>
  </si>
  <si>
    <t>Joyce Hamilton - movie night 4/3/16</t>
  </si>
  <si>
    <t>Dave Felt - proctor expenses through 4/30/2016</t>
  </si>
  <si>
    <t>Michael Wong - Costco - 17 $100 gift cards @ $74.99</t>
  </si>
  <si>
    <t>KFC - ELAC gaming party</t>
  </si>
  <si>
    <t>NPE - inv39450</t>
  </si>
  <si>
    <t>adjustment for join/rejoin error from march 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</si>
</sst>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0_);_(* \(#,##0.0000\);_(* &quot;-&quot;??_);_(@_)"/>
    <numFmt numFmtId="167" formatCode="0.000"/>
    <numFmt numFmtId="168" formatCode="_(* #,##0.0_);_(* \(#,##0.0\);_(* &quot;-&quot;??_);_(@_)"/>
    <numFmt numFmtId="169" formatCode="mmmm/yy"/>
    <numFmt numFmtId="170" formatCode="&quot;$&quot;#,##0.0_);[Red]\(&quot;$&quot;#,##0.0\)"/>
    <numFmt numFmtId="171" formatCode="0.0000"/>
    <numFmt numFmtId="172" formatCode="[$-409]dddd\,\ mmmm\ dd\,\ yyyy"/>
    <numFmt numFmtId="173" formatCode="[$-409]d\-mmm\-yy;@"/>
    <numFmt numFmtId="174" formatCode="&quot;$&quot;#,##0.00"/>
    <numFmt numFmtId="175" formatCode="0.00_);\(0.00\)"/>
    <numFmt numFmtId="176" formatCode="d\-mmm\-yyyy"/>
    <numFmt numFmtId="177" formatCode="_(* #,##0_);_(* \(#,##0\);_(* &quot;-&quot;??_);_(@_)"/>
    <numFmt numFmtId="178" formatCode="[$-409]d\-mmm\-yyyy;@"/>
    <numFmt numFmtId="179" formatCode="[$-409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4" fontId="0" fillId="0" borderId="0" xfId="0" applyNumberFormat="1" applyAlignment="1">
      <alignment vertical="center"/>
    </xf>
    <xf numFmtId="43" fontId="0" fillId="0" borderId="0" xfId="42" applyFont="1" applyAlignment="1">
      <alignment vertical="center"/>
    </xf>
    <xf numFmtId="0" fontId="0" fillId="0" borderId="10" xfId="0" applyBorder="1" applyAlignment="1">
      <alignment vertical="center"/>
    </xf>
    <xf numFmtId="44" fontId="0" fillId="0" borderId="0" xfId="44" applyAlignment="1">
      <alignment/>
    </xf>
    <xf numFmtId="0" fontId="0" fillId="0" borderId="0" xfId="0" applyFill="1" applyAlignment="1">
      <alignment/>
    </xf>
    <xf numFmtId="44" fontId="4" fillId="0" borderId="0" xfId="44" applyFont="1" applyFill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44" fontId="4" fillId="33" borderId="0" xfId="44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 horizontal="right"/>
    </xf>
    <xf numFmtId="43" fontId="0" fillId="0" borderId="0" xfId="42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/>
    </xf>
    <xf numFmtId="44" fontId="0" fillId="0" borderId="0" xfId="0" applyNumberFormat="1" applyFill="1" applyAlignment="1">
      <alignment vertical="center"/>
    </xf>
    <xf numFmtId="0" fontId="0" fillId="0" borderId="0" xfId="0" applyAlignment="1" quotePrefix="1">
      <alignment horizontal="left" vertical="center"/>
    </xf>
    <xf numFmtId="0" fontId="0" fillId="33" borderId="0" xfId="0" applyFill="1" applyAlignment="1" quotePrefix="1">
      <alignment horizontal="left"/>
    </xf>
    <xf numFmtId="0" fontId="0" fillId="33" borderId="1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4" fontId="4" fillId="34" borderId="0" xfId="44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0" fontId="0" fillId="33" borderId="0" xfId="0" applyFont="1" applyFill="1" applyAlignment="1">
      <alignment/>
    </xf>
    <xf numFmtId="14" fontId="0" fillId="0" borderId="10" xfId="0" applyNumberFormat="1" applyFill="1" applyBorder="1" applyAlignment="1">
      <alignment horizontal="center" vertical="center"/>
    </xf>
    <xf numFmtId="44" fontId="4" fillId="35" borderId="0" xfId="44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 quotePrefix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vertical="center"/>
    </xf>
    <xf numFmtId="14" fontId="0" fillId="35" borderId="10" xfId="0" applyNumberFormat="1" applyFill="1" applyBorder="1" applyAlignment="1">
      <alignment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0" xfId="0" applyFill="1" applyBorder="1" applyAlignment="1" quotePrefix="1">
      <alignment horizontal="left"/>
    </xf>
    <xf numFmtId="14" fontId="0" fillId="0" borderId="0" xfId="0" applyNumberFormat="1" applyFill="1" applyAlignment="1">
      <alignment/>
    </xf>
    <xf numFmtId="0" fontId="0" fillId="35" borderId="10" xfId="0" applyFill="1" applyBorder="1" applyAlignment="1" quotePrefix="1">
      <alignment horizontal="left"/>
    </xf>
    <xf numFmtId="0" fontId="0" fillId="37" borderId="0" xfId="0" applyFill="1" applyAlignment="1">
      <alignment/>
    </xf>
    <xf numFmtId="0" fontId="0" fillId="0" borderId="0" xfId="0" applyFill="1" applyAlignment="1" quotePrefix="1">
      <alignment horizontal="left" vertical="center"/>
    </xf>
    <xf numFmtId="14" fontId="0" fillId="0" borderId="10" xfId="0" applyNumberFormat="1" applyFill="1" applyBorder="1" applyAlignment="1">
      <alignment/>
    </xf>
    <xf numFmtId="44" fontId="4" fillId="38" borderId="0" xfId="44" applyFont="1" applyFill="1" applyAlignment="1">
      <alignment/>
    </xf>
    <xf numFmtId="14" fontId="0" fillId="38" borderId="0" xfId="0" applyNumberFormat="1" applyFill="1" applyAlignment="1">
      <alignment/>
    </xf>
    <xf numFmtId="43" fontId="0" fillId="38" borderId="0" xfId="0" applyNumberFormat="1" applyFill="1" applyBorder="1" applyAlignment="1">
      <alignment vertical="center"/>
    </xf>
    <xf numFmtId="14" fontId="0" fillId="38" borderId="0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vertical="center"/>
    </xf>
    <xf numFmtId="0" fontId="0" fillId="38" borderId="0" xfId="0" applyFill="1" applyAlignment="1" quotePrefix="1">
      <alignment horizontal="left"/>
    </xf>
    <xf numFmtId="0" fontId="0" fillId="38" borderId="10" xfId="0" applyFill="1" applyBorder="1" applyAlignment="1">
      <alignment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0" xfId="0" applyFill="1" applyBorder="1" applyAlignment="1">
      <alignment/>
    </xf>
    <xf numFmtId="43" fontId="0" fillId="38" borderId="10" xfId="0" applyNumberFormat="1" applyFill="1" applyBorder="1" applyAlignment="1">
      <alignment vertical="center"/>
    </xf>
    <xf numFmtId="0" fontId="0" fillId="38" borderId="11" xfId="0" applyFill="1" applyBorder="1" applyAlignment="1">
      <alignment vertical="center"/>
    </xf>
    <xf numFmtId="14" fontId="0" fillId="38" borderId="11" xfId="0" applyNumberFormat="1" applyFill="1" applyBorder="1" applyAlignment="1">
      <alignment horizontal="center" vertical="center"/>
    </xf>
    <xf numFmtId="0" fontId="0" fillId="38" borderId="11" xfId="0" applyFill="1" applyBorder="1" applyAlignment="1">
      <alignment/>
    </xf>
    <xf numFmtId="0" fontId="0" fillId="38" borderId="0" xfId="0" applyFill="1" applyBorder="1" applyAlignment="1" quotePrefix="1">
      <alignment horizontal="left"/>
    </xf>
    <xf numFmtId="14" fontId="0" fillId="38" borderId="10" xfId="0" applyNumberFormat="1" applyFill="1" applyBorder="1" applyAlignment="1">
      <alignment/>
    </xf>
    <xf numFmtId="0" fontId="0" fillId="38" borderId="10" xfId="0" applyFill="1" applyBorder="1" applyAlignment="1" quotePrefix="1">
      <alignment horizontal="left"/>
    </xf>
    <xf numFmtId="14" fontId="0" fillId="38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16" fontId="0" fillId="0" borderId="0" xfId="0" applyNumberFormat="1" applyAlignment="1">
      <alignment/>
    </xf>
    <xf numFmtId="14" fontId="0" fillId="33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14" fontId="0" fillId="33" borderId="10" xfId="0" applyNumberFormat="1" applyFont="1" applyFill="1" applyBorder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35" borderId="0" xfId="0" applyNumberFormat="1" applyFill="1" applyAlignment="1">
      <alignment horizontal="center" vertical="center"/>
    </xf>
    <xf numFmtId="14" fontId="0" fillId="38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/>
    </xf>
    <xf numFmtId="14" fontId="0" fillId="34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14" fontId="0" fillId="35" borderId="0" xfId="0" applyNumberFormat="1" applyFont="1" applyFill="1" applyAlignment="1">
      <alignment/>
    </xf>
    <xf numFmtId="14" fontId="0" fillId="0" borderId="0" xfId="0" applyNumberFormat="1" applyAlignment="1">
      <alignment horizontal="center"/>
    </xf>
    <xf numFmtId="14" fontId="4" fillId="34" borderId="0" xfId="0" applyNumberFormat="1" applyFont="1" applyFill="1" applyAlignment="1">
      <alignment horizontal="center"/>
    </xf>
    <xf numFmtId="14" fontId="0" fillId="33" borderId="0" xfId="0" applyNumberFormat="1" applyFill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4" fontId="0" fillId="35" borderId="0" xfId="0" applyNumberFormat="1" applyFill="1" applyAlignment="1">
      <alignment horizontal="center"/>
    </xf>
    <xf numFmtId="14" fontId="0" fillId="38" borderId="0" xfId="0" applyNumberFormat="1" applyFill="1" applyAlignment="1">
      <alignment horizontal="center"/>
    </xf>
    <xf numFmtId="0" fontId="0" fillId="0" borderId="10" xfId="0" applyFill="1" applyBorder="1" applyAlignment="1">
      <alignment vertical="center"/>
    </xf>
    <xf numFmtId="0" fontId="0" fillId="39" borderId="0" xfId="0" applyFill="1" applyAlignment="1">
      <alignment/>
    </xf>
    <xf numFmtId="0" fontId="0" fillId="0" borderId="0" xfId="0" applyFill="1" applyAlignment="1">
      <alignment horizontal="left"/>
    </xf>
    <xf numFmtId="13" fontId="0" fillId="0" borderId="0" xfId="0" applyNumberFormat="1" applyAlignment="1">
      <alignment/>
    </xf>
    <xf numFmtId="0" fontId="0" fillId="0" borderId="0" xfId="0" applyNumberFormat="1" applyAlignment="1">
      <alignment/>
    </xf>
    <xf numFmtId="13" fontId="0" fillId="0" borderId="0" xfId="0" applyNumberFormat="1" applyAlignment="1" quotePrefix="1">
      <alignment horizontal="left"/>
    </xf>
    <xf numFmtId="0" fontId="1" fillId="0" borderId="0" xfId="0" applyFont="1" applyFill="1" applyAlignment="1">
      <alignment/>
    </xf>
    <xf numFmtId="0" fontId="0" fillId="34" borderId="0" xfId="0" applyFill="1" applyAlignment="1" quotePrefix="1">
      <alignment horizontal="left"/>
    </xf>
    <xf numFmtId="0" fontId="0" fillId="34" borderId="0" xfId="0" applyFill="1" applyAlignment="1">
      <alignment horizontal="left"/>
    </xf>
    <xf numFmtId="0" fontId="0" fillId="38" borderId="0" xfId="0" applyFont="1" applyFill="1" applyAlignment="1">
      <alignment/>
    </xf>
    <xf numFmtId="14" fontId="0" fillId="38" borderId="0" xfId="0" applyNumberFormat="1" applyFont="1" applyFill="1" applyAlignment="1">
      <alignment/>
    </xf>
    <xf numFmtId="0" fontId="0" fillId="38" borderId="0" xfId="57" applyFill="1">
      <alignment/>
      <protection/>
    </xf>
    <xf numFmtId="14" fontId="0" fillId="38" borderId="0" xfId="57" applyNumberFormat="1" applyFill="1">
      <alignment/>
      <protection/>
    </xf>
    <xf numFmtId="0" fontId="0" fillId="38" borderId="0" xfId="57" applyFill="1" applyAlignment="1" quotePrefix="1">
      <alignment horizontal="left"/>
      <protection/>
    </xf>
    <xf numFmtId="0" fontId="0" fillId="38" borderId="0" xfId="57" applyFont="1" applyFill="1">
      <alignment/>
      <protection/>
    </xf>
    <xf numFmtId="0" fontId="0" fillId="0" borderId="10" xfId="0" applyFill="1" applyBorder="1" applyAlignment="1" quotePrefix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43" fontId="0" fillId="33" borderId="0" xfId="0" applyNumberFormat="1" applyFill="1" applyBorder="1" applyAlignment="1">
      <alignment vertical="center"/>
    </xf>
    <xf numFmtId="14" fontId="0" fillId="35" borderId="0" xfId="0" applyNumberForma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43" fontId="0" fillId="35" borderId="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43" fontId="0" fillId="35" borderId="10" xfId="0" applyNumberFormat="1" applyFill="1" applyBorder="1" applyAlignment="1">
      <alignment vertical="center"/>
    </xf>
    <xf numFmtId="14" fontId="0" fillId="35" borderId="10" xfId="0" applyNumberFormat="1" applyFill="1" applyBorder="1" applyAlignment="1">
      <alignment horizontal="center" vertical="center"/>
    </xf>
    <xf numFmtId="43" fontId="0" fillId="38" borderId="11" xfId="0" applyNumberFormat="1" applyFill="1" applyBorder="1" applyAlignment="1">
      <alignment vertical="center"/>
    </xf>
    <xf numFmtId="14" fontId="0" fillId="38" borderId="11" xfId="0" applyNumberFormat="1" applyFill="1" applyBorder="1" applyAlignment="1">
      <alignment horizontal="center"/>
    </xf>
    <xf numFmtId="0" fontId="0" fillId="38" borderId="0" xfId="0" applyFill="1" applyBorder="1" applyAlignment="1">
      <alignment vertical="center"/>
    </xf>
    <xf numFmtId="44" fontId="0" fillId="38" borderId="0" xfId="44" applyFont="1" applyFill="1" applyAlignment="1">
      <alignment/>
    </xf>
    <xf numFmtId="0" fontId="0" fillId="33" borderId="11" xfId="0" applyFill="1" applyBorder="1" applyAlignment="1">
      <alignment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43" fontId="0" fillId="33" borderId="11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horizontal="center" vertical="center"/>
    </xf>
    <xf numFmtId="44" fontId="0" fillId="33" borderId="0" xfId="44" applyFont="1" applyFill="1" applyAlignment="1">
      <alignment/>
    </xf>
    <xf numFmtId="14" fontId="0" fillId="34" borderId="0" xfId="0" applyNumberFormat="1" applyFill="1" applyAlignment="1">
      <alignment horizontal="center"/>
    </xf>
    <xf numFmtId="0" fontId="0" fillId="34" borderId="0" xfId="0" applyFill="1" applyBorder="1" applyAlignment="1">
      <alignment/>
    </xf>
    <xf numFmtId="44" fontId="4" fillId="34" borderId="0" xfId="44" applyFont="1" applyFill="1" applyBorder="1" applyAlignment="1">
      <alignment/>
    </xf>
    <xf numFmtId="14" fontId="4" fillId="34" borderId="0" xfId="44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4" fontId="4" fillId="34" borderId="10" xfId="44" applyFont="1" applyFill="1" applyBorder="1" applyAlignment="1">
      <alignment/>
    </xf>
    <xf numFmtId="14" fontId="0" fillId="34" borderId="1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0" xfId="0" applyFill="1" applyBorder="1" applyAlignment="1" quotePrefix="1">
      <alignment horizontal="left"/>
    </xf>
    <xf numFmtId="0" fontId="0" fillId="34" borderId="13" xfId="0" applyFill="1" applyBorder="1" applyAlignment="1">
      <alignment/>
    </xf>
    <xf numFmtId="14" fontId="4" fillId="34" borderId="0" xfId="0" applyNumberFormat="1" applyFont="1" applyFill="1" applyBorder="1" applyAlignment="1">
      <alignment horizontal="center"/>
    </xf>
    <xf numFmtId="14" fontId="0" fillId="34" borderId="0" xfId="0" applyNumberFormat="1" applyFont="1" applyFill="1" applyAlignment="1">
      <alignment horizontal="center"/>
    </xf>
    <xf numFmtId="14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14" fontId="4" fillId="34" borderId="10" xfId="44" applyNumberFormat="1" applyFont="1" applyFill="1" applyBorder="1" applyAlignment="1">
      <alignment horizontal="center"/>
    </xf>
    <xf numFmtId="44" fontId="4" fillId="40" borderId="0" xfId="44" applyFont="1" applyFill="1" applyAlignment="1">
      <alignment/>
    </xf>
    <xf numFmtId="14" fontId="4" fillId="40" borderId="0" xfId="0" applyNumberFormat="1" applyFont="1" applyFill="1" applyAlignment="1">
      <alignment horizontal="center"/>
    </xf>
    <xf numFmtId="44" fontId="4" fillId="40" borderId="11" xfId="44" applyFont="1" applyFill="1" applyBorder="1" applyAlignment="1">
      <alignment/>
    </xf>
    <xf numFmtId="14" fontId="4" fillId="40" borderId="11" xfId="44" applyNumberFormat="1" applyFont="1" applyFill="1" applyBorder="1" applyAlignment="1">
      <alignment horizontal="center"/>
    </xf>
    <xf numFmtId="0" fontId="0" fillId="40" borderId="11" xfId="0" applyFill="1" applyBorder="1" applyAlignment="1">
      <alignment/>
    </xf>
    <xf numFmtId="0" fontId="0" fillId="40" borderId="0" xfId="0" applyFill="1" applyAlignment="1">
      <alignment/>
    </xf>
    <xf numFmtId="44" fontId="0" fillId="40" borderId="0" xfId="44" applyFont="1" applyFill="1" applyAlignment="1">
      <alignment/>
    </xf>
    <xf numFmtId="0" fontId="10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14" fontId="0" fillId="38" borderId="1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 quotePrefix="1">
      <alignment horizontal="left"/>
    </xf>
    <xf numFmtId="0" fontId="0" fillId="38" borderId="10" xfId="0" applyFont="1" applyFill="1" applyBorder="1" applyAlignment="1" quotePrefix="1">
      <alignment horizontal="left"/>
    </xf>
    <xf numFmtId="0" fontId="0" fillId="38" borderId="0" xfId="0" applyFill="1" applyAlignment="1">
      <alignment horizontal="left"/>
    </xf>
    <xf numFmtId="14" fontId="0" fillId="35" borderId="0" xfId="0" applyNumberForma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4" fontId="0" fillId="34" borderId="0" xfId="0" applyNumberFormat="1" applyFont="1" applyFill="1" applyAlignment="1">
      <alignment/>
    </xf>
    <xf numFmtId="0" fontId="0" fillId="33" borderId="10" xfId="0" applyFill="1" applyBorder="1" applyAlignment="1" quotePrefix="1">
      <alignment horizontal="left"/>
    </xf>
    <xf numFmtId="14" fontId="0" fillId="33" borderId="1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/>
    </xf>
    <xf numFmtId="0" fontId="0" fillId="34" borderId="0" xfId="0" applyFont="1" applyFill="1" applyAlignment="1" quotePrefix="1">
      <alignment horizontal="left"/>
    </xf>
    <xf numFmtId="0" fontId="0" fillId="34" borderId="0" xfId="0" applyFont="1" applyFill="1" applyAlignment="1" quotePrefix="1">
      <alignment horizontal="lef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/>
    </xf>
    <xf numFmtId="14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left"/>
    </xf>
    <xf numFmtId="14" fontId="0" fillId="40" borderId="0" xfId="0" applyNumberFormat="1" applyFont="1" applyFill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ont="1" applyFill="1" applyAlignment="1">
      <alignment/>
    </xf>
    <xf numFmtId="0" fontId="7" fillId="40" borderId="0" xfId="0" applyFont="1" applyFill="1" applyAlignment="1">
      <alignment/>
    </xf>
    <xf numFmtId="14" fontId="7" fillId="40" borderId="0" xfId="0" applyNumberFormat="1" applyFont="1" applyFill="1" applyAlignment="1">
      <alignment/>
    </xf>
    <xf numFmtId="0" fontId="7" fillId="40" borderId="0" xfId="0" applyFont="1" applyFill="1" applyBorder="1" applyAlignment="1">
      <alignment/>
    </xf>
    <xf numFmtId="0" fontId="7" fillId="4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44" fontId="0" fillId="0" borderId="0" xfId="44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41" borderId="0" xfId="0" applyFill="1" applyAlignment="1">
      <alignment/>
    </xf>
    <xf numFmtId="14" fontId="0" fillId="34" borderId="13" xfId="0" applyNumberForma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43" fontId="0" fillId="34" borderId="0" xfId="0" applyNumberFormat="1" applyFill="1" applyBorder="1" applyAlignment="1">
      <alignment vertical="center"/>
    </xf>
    <xf numFmtId="43" fontId="0" fillId="34" borderId="10" xfId="0" applyNumberFormat="1" applyFill="1" applyBorder="1" applyAlignment="1">
      <alignment vertical="center"/>
    </xf>
    <xf numFmtId="14" fontId="0" fillId="34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43" fontId="0" fillId="33" borderId="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14" fontId="0" fillId="33" borderId="0" xfId="0" applyNumberForma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14" fontId="0" fillId="38" borderId="0" xfId="0" applyNumberFormat="1" applyFill="1" applyBorder="1" applyAlignment="1">
      <alignment horizontal="center" vertical="center"/>
    </xf>
    <xf numFmtId="0" fontId="0" fillId="38" borderId="0" xfId="0" applyFill="1" applyAlignment="1">
      <alignment horizontal="right" vertical="center"/>
    </xf>
    <xf numFmtId="43" fontId="0" fillId="33" borderId="0" xfId="0" applyNumberFormat="1" applyFill="1" applyBorder="1" applyAlignment="1">
      <alignment horizontal="center" vertical="center"/>
    </xf>
    <xf numFmtId="43" fontId="0" fillId="34" borderId="12" xfId="0" applyNumberFormat="1" applyFill="1" applyBorder="1" applyAlignment="1">
      <alignment vertical="center"/>
    </xf>
    <xf numFmtId="43" fontId="0" fillId="33" borderId="13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  <xf numFmtId="43" fontId="0" fillId="34" borderId="13" xfId="0" applyNumberFormat="1" applyFill="1" applyBorder="1" applyAlignment="1">
      <alignment vertical="center"/>
    </xf>
    <xf numFmtId="0" fontId="0" fillId="38" borderId="0" xfId="0" applyFont="1" applyFill="1" applyBorder="1" applyAlignment="1">
      <alignment horizontal="right" vertical="center"/>
    </xf>
    <xf numFmtId="0" fontId="0" fillId="38" borderId="0" xfId="0" applyFont="1" applyFill="1" applyAlignment="1">
      <alignment horizontal="left" vertical="center"/>
    </xf>
    <xf numFmtId="14" fontId="0" fillId="38" borderId="0" xfId="0" applyNumberFormat="1" applyFont="1" applyFill="1" applyAlignment="1">
      <alignment horizontal="right" vertical="center"/>
    </xf>
    <xf numFmtId="14" fontId="0" fillId="34" borderId="0" xfId="0" applyNumberFormat="1" applyFont="1" applyFill="1" applyBorder="1" applyAlignment="1">
      <alignment horizontal="right" vertical="center"/>
    </xf>
    <xf numFmtId="14" fontId="0" fillId="34" borderId="1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 quotePrefix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3" xfId="0" applyFont="1" applyFill="1" applyBorder="1" applyAlignment="1">
      <alignment horizontal="right" vertical="center"/>
    </xf>
    <xf numFmtId="14" fontId="0" fillId="34" borderId="13" xfId="0" applyNumberFormat="1" applyFont="1" applyFill="1" applyBorder="1" applyAlignment="1">
      <alignment horizontal="right" vertical="center"/>
    </xf>
    <xf numFmtId="14" fontId="0" fillId="34" borderId="0" xfId="0" applyNumberFormat="1" applyFont="1" applyFill="1" applyAlignment="1">
      <alignment horizontal="right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14" fontId="0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14" fontId="0" fillId="33" borderId="0" xfId="0" applyNumberFormat="1" applyFill="1" applyAlignment="1">
      <alignment horizontal="right" vertic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0.140625" style="0" bestFit="1" customWidth="1"/>
    <col min="2" max="2" width="13.7109375" style="2" customWidth="1"/>
    <col min="3" max="3" width="45.57421875" style="2" customWidth="1"/>
    <col min="4" max="4" width="11.28125" style="0" bestFit="1" customWidth="1"/>
    <col min="5" max="5" width="4.00390625" style="0" customWidth="1"/>
    <col min="6" max="6" width="9.00390625" style="7" customWidth="1"/>
    <col min="7" max="7" width="10.28125" style="0" customWidth="1"/>
    <col min="8" max="8" width="8.00390625" style="0" customWidth="1"/>
    <col min="9" max="10" width="9.00390625" style="0" customWidth="1"/>
  </cols>
  <sheetData>
    <row r="1" ht="12.75">
      <c r="F1"/>
    </row>
    <row r="2" spans="1:6" ht="12.75">
      <c r="A2" s="18" t="s">
        <v>481</v>
      </c>
      <c r="B2" s="30">
        <v>34281.26</v>
      </c>
      <c r="F2"/>
    </row>
    <row r="3" ht="12.75">
      <c r="F3"/>
    </row>
    <row r="4" spans="1:6" ht="12.75">
      <c r="A4" s="18" t="s">
        <v>457</v>
      </c>
      <c r="B4" s="27">
        <v>1655.6</v>
      </c>
      <c r="F4"/>
    </row>
    <row r="5" spans="1:6" ht="12.75">
      <c r="A5" s="8" t="s">
        <v>458</v>
      </c>
      <c r="B5" s="27">
        <v>-253.39999999999995</v>
      </c>
      <c r="F5"/>
    </row>
    <row r="6" spans="1:7" ht="12.75">
      <c r="A6" s="18" t="s">
        <v>459</v>
      </c>
      <c r="B6" s="27">
        <v>0</v>
      </c>
      <c r="F6"/>
      <c r="G6" s="14"/>
    </row>
    <row r="7" spans="6:7" ht="12.75">
      <c r="F7"/>
      <c r="G7" s="14"/>
    </row>
    <row r="8" spans="1:7" ht="12.75">
      <c r="A8" s="18" t="s">
        <v>460</v>
      </c>
      <c r="B8" s="4">
        <f>B2+B4+B5+B6</f>
        <v>35683.46</v>
      </c>
      <c r="C8" s="31" t="s">
        <v>482</v>
      </c>
      <c r="F8"/>
      <c r="G8" s="14"/>
    </row>
    <row r="9" spans="3:9" ht="12.75">
      <c r="C9" s="4"/>
      <c r="F9"/>
      <c r="G9" s="14"/>
      <c r="I9" s="79"/>
    </row>
    <row r="10" spans="1:9" ht="12.75">
      <c r="A10" s="8" t="s">
        <v>638</v>
      </c>
      <c r="B10" s="27">
        <f>SUM(deposits!A174:deposits!A198)</f>
        <v>23243.809999999998</v>
      </c>
      <c r="F10"/>
      <c r="G10" s="14"/>
      <c r="I10" s="79"/>
    </row>
    <row r="11" spans="1:7" ht="12.75">
      <c r="A11" s="8" t="s">
        <v>639</v>
      </c>
      <c r="B11" s="27">
        <f>-SUM(deductions!A278:A346)</f>
        <v>-21882.64</v>
      </c>
      <c r="C11" s="28"/>
      <c r="F11"/>
      <c r="G11" s="14"/>
    </row>
    <row r="12" spans="1:7" ht="12.75">
      <c r="A12" s="19" t="s">
        <v>640</v>
      </c>
      <c r="B12" s="27">
        <f>'journal entries'!A193+'journal entries'!A200+'journal entries'!A215+'journal entries'!A231+'journal entries'!A238+'journal entries'!A256+'journal entries'!A269+'journal entries'!A278+'journal entries'!A285+'journal entries'!A293+'journal entries'!A299+'journal entries'!A307+'journal entries'!A315+'journal entries'!A323</f>
        <v>253.39999999999995</v>
      </c>
      <c r="G12" s="14"/>
    </row>
    <row r="13" spans="1:7" ht="12.75">
      <c r="A13" s="8"/>
      <c r="B13" s="27"/>
      <c r="G13" s="14"/>
    </row>
    <row r="14" spans="1:9" ht="12.75">
      <c r="A14" s="28" t="s">
        <v>641</v>
      </c>
      <c r="B14" s="28"/>
      <c r="G14" s="14"/>
      <c r="I14" s="79"/>
    </row>
    <row r="15" spans="1:9" ht="12.75">
      <c r="A15" s="29" t="s">
        <v>12</v>
      </c>
      <c r="B15" s="30">
        <f>B8+B10+B11+B12</f>
        <v>37298.03</v>
      </c>
      <c r="F15" s="2"/>
      <c r="G15" s="110"/>
      <c r="I15" s="111"/>
    </row>
    <row r="16" spans="1:7" ht="12.75">
      <c r="A16" s="56" t="s">
        <v>261</v>
      </c>
      <c r="B16" s="30">
        <v>37298.03</v>
      </c>
      <c r="F16" s="2"/>
      <c r="G16" s="112"/>
    </row>
    <row r="17" spans="1:6" ht="12.75">
      <c r="A17" s="8"/>
      <c r="B17" s="30"/>
      <c r="F17" s="5"/>
    </row>
    <row r="18" spans="1:7" ht="12.75">
      <c r="A18" s="8" t="s">
        <v>642</v>
      </c>
      <c r="B18" s="27">
        <f>SUM('journal entries'!A510:A515)</f>
        <v>1875.7</v>
      </c>
      <c r="F18" s="2"/>
      <c r="G18" s="112"/>
    </row>
    <row r="19" spans="1:6" ht="12.75">
      <c r="A19" s="8" t="s">
        <v>643</v>
      </c>
      <c r="B19" s="27">
        <f>-'journal entries'!A490-'journal entries'!A491-'journal entries'!A492-'journal entries'!A508-'journal entries'!A509</f>
        <v>-1976.2999999999997</v>
      </c>
      <c r="F19" s="2"/>
    </row>
    <row r="20" spans="1:7" ht="12.75">
      <c r="A20" s="19" t="s">
        <v>644</v>
      </c>
      <c r="B20" s="27">
        <v>0</v>
      </c>
      <c r="G20" s="112"/>
    </row>
    <row r="21" spans="1:4" ht="12.75">
      <c r="A21" s="8" t="s">
        <v>645</v>
      </c>
      <c r="B21" s="27">
        <f>-'journal entries'!A500-'journal entries'!A503-'journal entries'!A504-'journal entries'!A506-'journal entries'!A507</f>
        <v>-793.7199999999999</v>
      </c>
      <c r="D21" s="89"/>
    </row>
    <row r="22" spans="1:7" ht="12.75">
      <c r="A22" s="19" t="s">
        <v>646</v>
      </c>
      <c r="B22" s="27">
        <v>0</v>
      </c>
      <c r="D22" s="89"/>
      <c r="F22"/>
      <c r="G22" s="112"/>
    </row>
    <row r="23" spans="1:2" ht="12.75">
      <c r="A23" s="8"/>
      <c r="B23" s="27"/>
    </row>
    <row r="24" spans="1:4" ht="12.75">
      <c r="A24" s="8" t="s">
        <v>647</v>
      </c>
      <c r="B24" s="30">
        <f>SUM(B16:B23)</f>
        <v>36403.70999999999</v>
      </c>
      <c r="C24" s="88" t="s">
        <v>398</v>
      </c>
      <c r="D24" s="89">
        <f>deposits!A151</f>
        <v>4017.4</v>
      </c>
    </row>
    <row r="25" spans="2:4" ht="12.75">
      <c r="B25" s="4"/>
      <c r="C25" s="88" t="s">
        <v>397</v>
      </c>
      <c r="D25" s="1">
        <f>-deductions!A297-deductions!A317</f>
        <v>-263.39</v>
      </c>
    </row>
    <row r="27" spans="3:4" ht="12.75">
      <c r="C27" s="87" t="s">
        <v>399</v>
      </c>
      <c r="D27" s="89">
        <f>B24-D24-D25</f>
        <v>32649.69999999999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zoomScalePageLayoutView="0" workbookViewId="0" topLeftCell="A1">
      <pane ySplit="6" topLeftCell="A181" activePane="bottomLeft" state="frozen"/>
      <selection pane="topLeft" activeCell="A1" sqref="A1"/>
      <selection pane="bottomLeft" activeCell="A199" sqref="A199"/>
    </sheetView>
  </sheetViews>
  <sheetFormatPr defaultColWidth="9.140625" defaultRowHeight="12.75"/>
  <cols>
    <col min="1" max="1" width="13.7109375" style="0" bestFit="1" customWidth="1"/>
    <col min="2" max="2" width="12.421875" style="101" bestFit="1" customWidth="1"/>
    <col min="3" max="3" width="13.7109375" style="2" customWidth="1"/>
    <col min="4" max="4" width="12.421875" style="92" bestFit="1" customWidth="1"/>
    <col min="5" max="5" width="50.28125" style="0" customWidth="1"/>
    <col min="6" max="6" width="7.00390625" style="0" customWidth="1"/>
    <col min="7" max="7" width="16.140625" style="1" customWidth="1"/>
    <col min="8" max="8" width="17.57421875" style="0" customWidth="1"/>
    <col min="9" max="9" width="19.28125" style="0" customWidth="1"/>
    <col min="10" max="10" width="5.421875" style="0" customWidth="1"/>
    <col min="11" max="11" width="2.421875" style="0" customWidth="1"/>
  </cols>
  <sheetData>
    <row r="1" spans="5:9" ht="12.75">
      <c r="E1" s="26" t="s">
        <v>85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26"/>
      <c r="F2" t="s">
        <v>20</v>
      </c>
      <c r="G2" t="s">
        <v>289</v>
      </c>
      <c r="H2" t="s">
        <v>21</v>
      </c>
      <c r="I2" t="s">
        <v>150</v>
      </c>
      <c r="K2" s="78"/>
    </row>
    <row r="3" spans="5:11" ht="12.75">
      <c r="E3" s="26"/>
      <c r="F3" t="s">
        <v>20</v>
      </c>
      <c r="G3" t="s">
        <v>111</v>
      </c>
      <c r="H3" t="s">
        <v>21</v>
      </c>
      <c r="I3" t="s">
        <v>150</v>
      </c>
      <c r="K3" s="55"/>
    </row>
    <row r="4" spans="5:11" ht="12.75">
      <c r="E4" s="26"/>
      <c r="F4" s="8" t="s">
        <v>20</v>
      </c>
      <c r="G4" t="s">
        <v>80</v>
      </c>
      <c r="H4" t="s">
        <v>21</v>
      </c>
      <c r="I4" t="s">
        <v>150</v>
      </c>
      <c r="K4" s="25"/>
    </row>
    <row r="5" ht="12.75">
      <c r="G5"/>
    </row>
    <row r="6" spans="1:8" ht="12.75">
      <c r="A6" t="s">
        <v>4</v>
      </c>
      <c r="B6" s="101" t="s">
        <v>5</v>
      </c>
      <c r="C6" s="2" t="s">
        <v>8</v>
      </c>
      <c r="D6" s="92" t="s">
        <v>6</v>
      </c>
      <c r="E6" t="s">
        <v>7</v>
      </c>
      <c r="F6" t="s">
        <v>13</v>
      </c>
      <c r="G6"/>
      <c r="H6" s="1"/>
    </row>
    <row r="7" spans="3:8" ht="13.5" thickBot="1">
      <c r="C7" s="6"/>
      <c r="D7" s="93"/>
      <c r="E7" s="3"/>
      <c r="G7"/>
      <c r="H7" s="1"/>
    </row>
    <row r="8" spans="1:9" ht="14.25" thickBot="1">
      <c r="A8" s="160">
        <v>307.77</v>
      </c>
      <c r="B8" s="161">
        <v>40658</v>
      </c>
      <c r="C8" s="162">
        <f>A8</f>
        <v>307.77</v>
      </c>
      <c r="D8" s="163">
        <f>B8</f>
        <v>40658</v>
      </c>
      <c r="E8" s="164" t="s">
        <v>11</v>
      </c>
      <c r="F8" s="165"/>
      <c r="G8" s="165"/>
      <c r="H8" s="166"/>
      <c r="I8" s="165"/>
    </row>
    <row r="9" spans="1:9" ht="13.5">
      <c r="A9" s="36">
        <v>1211.14</v>
      </c>
      <c r="B9" s="145">
        <v>40683</v>
      </c>
      <c r="C9" s="205">
        <f>SUM(A9:A13)</f>
        <v>1326.7900000000002</v>
      </c>
      <c r="D9" s="203">
        <v>40683</v>
      </c>
      <c r="E9" s="146"/>
      <c r="F9" s="20" t="s">
        <v>20</v>
      </c>
      <c r="G9" s="20" t="s">
        <v>40</v>
      </c>
      <c r="H9" s="20" t="s">
        <v>27</v>
      </c>
      <c r="I9" s="20" t="s">
        <v>16</v>
      </c>
    </row>
    <row r="10" spans="1:9" ht="13.5">
      <c r="A10" s="36">
        <v>2</v>
      </c>
      <c r="B10" s="145">
        <v>40683</v>
      </c>
      <c r="C10" s="205"/>
      <c r="D10" s="203"/>
      <c r="E10" s="20"/>
      <c r="F10" s="20" t="s">
        <v>20</v>
      </c>
      <c r="G10" s="20" t="s">
        <v>40</v>
      </c>
      <c r="H10" s="20" t="s">
        <v>27</v>
      </c>
      <c r="I10" s="20" t="s">
        <v>16</v>
      </c>
    </row>
    <row r="11" spans="1:9" ht="13.5">
      <c r="A11" s="36">
        <v>8</v>
      </c>
      <c r="B11" s="145">
        <v>40683</v>
      </c>
      <c r="C11" s="205"/>
      <c r="D11" s="203"/>
      <c r="E11" s="20"/>
      <c r="F11" s="20" t="s">
        <v>20</v>
      </c>
      <c r="G11" s="20" t="s">
        <v>40</v>
      </c>
      <c r="H11" s="20" t="s">
        <v>27</v>
      </c>
      <c r="I11" s="20" t="s">
        <v>16</v>
      </c>
    </row>
    <row r="12" spans="1:9" ht="13.5">
      <c r="A12" s="36">
        <v>0.65</v>
      </c>
      <c r="B12" s="145">
        <v>40683</v>
      </c>
      <c r="C12" s="205"/>
      <c r="D12" s="203"/>
      <c r="E12" s="20"/>
      <c r="F12" s="20" t="s">
        <v>20</v>
      </c>
      <c r="G12" s="20" t="s">
        <v>40</v>
      </c>
      <c r="H12" s="20" t="s">
        <v>27</v>
      </c>
      <c r="I12" s="20" t="s">
        <v>16</v>
      </c>
    </row>
    <row r="13" spans="1:9" ht="13.5">
      <c r="A13" s="36">
        <v>105</v>
      </c>
      <c r="B13" s="145">
        <v>40683</v>
      </c>
      <c r="C13" s="205"/>
      <c r="D13" s="203"/>
      <c r="E13" s="20"/>
      <c r="F13" s="20" t="s">
        <v>20</v>
      </c>
      <c r="G13" s="20" t="s">
        <v>40</v>
      </c>
      <c r="H13" s="20" t="s">
        <v>27</v>
      </c>
      <c r="I13" s="20" t="s">
        <v>16</v>
      </c>
    </row>
    <row r="14" spans="1:9" ht="13.5">
      <c r="A14" s="36">
        <v>177.29</v>
      </c>
      <c r="B14" s="102">
        <v>40688</v>
      </c>
      <c r="C14" s="147">
        <f>A14</f>
        <v>177.29</v>
      </c>
      <c r="D14" s="148">
        <f>B14</f>
        <v>40688</v>
      </c>
      <c r="E14" s="20" t="s">
        <v>11</v>
      </c>
      <c r="F14" s="20" t="s">
        <v>19</v>
      </c>
      <c r="G14" s="20" t="s">
        <v>16</v>
      </c>
      <c r="H14" s="20" t="s">
        <v>70</v>
      </c>
      <c r="I14" s="20"/>
    </row>
    <row r="15" spans="1:9" ht="13.5">
      <c r="A15" s="36">
        <v>1248.04</v>
      </c>
      <c r="B15" s="102">
        <v>40694</v>
      </c>
      <c r="C15" s="205">
        <f>SUM(A15:A19)</f>
        <v>1309.34</v>
      </c>
      <c r="D15" s="203">
        <v>40711</v>
      </c>
      <c r="E15" s="146" t="s">
        <v>63</v>
      </c>
      <c r="F15" s="20" t="s">
        <v>19</v>
      </c>
      <c r="G15" s="20" t="s">
        <v>16</v>
      </c>
      <c r="H15" s="20" t="s">
        <v>27</v>
      </c>
      <c r="I15" s="20" t="s">
        <v>0</v>
      </c>
    </row>
    <row r="16" spans="1:9" ht="13.5">
      <c r="A16" s="36">
        <v>6</v>
      </c>
      <c r="B16" s="102">
        <v>40694</v>
      </c>
      <c r="C16" s="205"/>
      <c r="D16" s="203"/>
      <c r="E16" s="146" t="s">
        <v>1</v>
      </c>
      <c r="F16" s="20" t="s">
        <v>19</v>
      </c>
      <c r="G16" s="20" t="s">
        <v>16</v>
      </c>
      <c r="H16" s="20" t="s">
        <v>27</v>
      </c>
      <c r="I16" s="20" t="s">
        <v>1</v>
      </c>
    </row>
    <row r="17" spans="1:9" ht="13.5">
      <c r="A17" s="36">
        <v>9</v>
      </c>
      <c r="B17" s="102">
        <v>40694</v>
      </c>
      <c r="C17" s="205"/>
      <c r="D17" s="203"/>
      <c r="E17" s="146" t="s">
        <v>2</v>
      </c>
      <c r="F17" s="20" t="s">
        <v>19</v>
      </c>
      <c r="G17" s="20" t="s">
        <v>16</v>
      </c>
      <c r="H17" s="20" t="s">
        <v>27</v>
      </c>
      <c r="I17" s="20" t="s">
        <v>41</v>
      </c>
    </row>
    <row r="18" spans="1:9" ht="13.5">
      <c r="A18" s="36">
        <v>1.3</v>
      </c>
      <c r="B18" s="102">
        <v>40694</v>
      </c>
      <c r="C18" s="205"/>
      <c r="D18" s="203"/>
      <c r="E18" s="146" t="s">
        <v>10</v>
      </c>
      <c r="F18" s="20" t="s">
        <v>19</v>
      </c>
      <c r="G18" s="20" t="s">
        <v>16</v>
      </c>
      <c r="H18" s="20" t="s">
        <v>27</v>
      </c>
      <c r="I18" s="20" t="s">
        <v>42</v>
      </c>
    </row>
    <row r="19" spans="1:9" ht="14.25" thickBot="1">
      <c r="A19" s="36">
        <v>45</v>
      </c>
      <c r="B19" s="102">
        <v>40694</v>
      </c>
      <c r="C19" s="206"/>
      <c r="D19" s="204"/>
      <c r="E19" s="149" t="s">
        <v>3</v>
      </c>
      <c r="F19" s="20" t="s">
        <v>19</v>
      </c>
      <c r="G19" s="20" t="s">
        <v>16</v>
      </c>
      <c r="H19" s="114" t="s">
        <v>71</v>
      </c>
      <c r="I19" s="20"/>
    </row>
    <row r="20" spans="1:9" ht="13.5">
      <c r="A20" s="36">
        <v>15</v>
      </c>
      <c r="B20" s="102">
        <v>40710</v>
      </c>
      <c r="C20" s="147">
        <f>A20</f>
        <v>15</v>
      </c>
      <c r="D20" s="148">
        <v>40716</v>
      </c>
      <c r="E20" s="114" t="s">
        <v>69</v>
      </c>
      <c r="F20" s="20" t="s">
        <v>15</v>
      </c>
      <c r="G20" s="20" t="s">
        <v>16</v>
      </c>
      <c r="H20" s="20" t="s">
        <v>36</v>
      </c>
      <c r="I20" s="20" t="s">
        <v>39</v>
      </c>
    </row>
    <row r="21" spans="1:9" ht="13.5">
      <c r="A21" s="36">
        <v>40.12</v>
      </c>
      <c r="B21" s="102">
        <v>40721</v>
      </c>
      <c r="C21" s="147">
        <f>A21</f>
        <v>40.12</v>
      </c>
      <c r="D21" s="148">
        <f>B21</f>
        <v>40721</v>
      </c>
      <c r="E21" s="20" t="s">
        <v>11</v>
      </c>
      <c r="F21" s="20" t="s">
        <v>19</v>
      </c>
      <c r="G21" s="20" t="s">
        <v>16</v>
      </c>
      <c r="H21" s="20" t="s">
        <v>70</v>
      </c>
      <c r="I21" s="20"/>
    </row>
    <row r="22" spans="1:9" ht="13.5">
      <c r="A22" s="36">
        <v>1280.84</v>
      </c>
      <c r="B22" s="102">
        <v>40724</v>
      </c>
      <c r="C22" s="205">
        <f>SUM(A22:A27)</f>
        <v>1629.49</v>
      </c>
      <c r="D22" s="203">
        <v>40739</v>
      </c>
      <c r="E22" s="146" t="s">
        <v>63</v>
      </c>
      <c r="F22" s="20" t="s">
        <v>19</v>
      </c>
      <c r="G22" s="20" t="s">
        <v>16</v>
      </c>
      <c r="H22" s="20" t="s">
        <v>27</v>
      </c>
      <c r="I22" s="20" t="s">
        <v>0</v>
      </c>
    </row>
    <row r="23" spans="1:9" ht="13.5">
      <c r="A23" s="36">
        <v>9</v>
      </c>
      <c r="B23" s="102">
        <v>40724</v>
      </c>
      <c r="C23" s="205"/>
      <c r="D23" s="203"/>
      <c r="E23" s="146" t="s">
        <v>1</v>
      </c>
      <c r="F23" s="20" t="s">
        <v>19</v>
      </c>
      <c r="G23" s="20" t="s">
        <v>16</v>
      </c>
      <c r="H23" s="20" t="s">
        <v>27</v>
      </c>
      <c r="I23" s="20" t="s">
        <v>1</v>
      </c>
    </row>
    <row r="24" spans="1:9" ht="13.5">
      <c r="A24" s="36">
        <v>14</v>
      </c>
      <c r="B24" s="102">
        <v>40724</v>
      </c>
      <c r="C24" s="205"/>
      <c r="D24" s="203"/>
      <c r="E24" s="146" t="s">
        <v>2</v>
      </c>
      <c r="F24" s="20" t="s">
        <v>19</v>
      </c>
      <c r="G24" s="20" t="s">
        <v>16</v>
      </c>
      <c r="H24" s="20" t="s">
        <v>27</v>
      </c>
      <c r="I24" s="20" t="s">
        <v>41</v>
      </c>
    </row>
    <row r="25" spans="1:9" ht="13.5">
      <c r="A25" s="36">
        <v>0.65</v>
      </c>
      <c r="B25" s="102">
        <v>40724</v>
      </c>
      <c r="C25" s="205"/>
      <c r="D25" s="203"/>
      <c r="E25" s="146" t="s">
        <v>10</v>
      </c>
      <c r="F25" s="20" t="s">
        <v>19</v>
      </c>
      <c r="G25" s="20" t="s">
        <v>16</v>
      </c>
      <c r="H25" s="20" t="s">
        <v>27</v>
      </c>
      <c r="I25" s="20" t="s">
        <v>42</v>
      </c>
    </row>
    <row r="26" spans="1:9" ht="13.5">
      <c r="A26" s="36">
        <v>60</v>
      </c>
      <c r="B26" s="102">
        <v>40724</v>
      </c>
      <c r="C26" s="205"/>
      <c r="D26" s="203"/>
      <c r="E26" s="146" t="s">
        <v>3</v>
      </c>
      <c r="F26" s="20" t="s">
        <v>19</v>
      </c>
      <c r="G26" s="20" t="s">
        <v>16</v>
      </c>
      <c r="H26" s="114" t="s">
        <v>71</v>
      </c>
      <c r="I26" s="20"/>
    </row>
    <row r="27" spans="1:11" ht="14.25" thickBot="1">
      <c r="A27" s="36">
        <v>265</v>
      </c>
      <c r="B27" s="102">
        <v>40724</v>
      </c>
      <c r="C27" s="206"/>
      <c r="D27" s="204"/>
      <c r="E27" s="149" t="s">
        <v>79</v>
      </c>
      <c r="F27" s="20" t="s">
        <v>19</v>
      </c>
      <c r="G27" s="20" t="s">
        <v>80</v>
      </c>
      <c r="H27" s="20" t="s">
        <v>81</v>
      </c>
      <c r="I27" s="20"/>
      <c r="K27" s="25"/>
    </row>
    <row r="28" spans="1:9" ht="13.5">
      <c r="A28" s="36">
        <v>38.92</v>
      </c>
      <c r="B28" s="102">
        <v>40750</v>
      </c>
      <c r="C28" s="147">
        <f>A28</f>
        <v>38.92</v>
      </c>
      <c r="D28" s="148">
        <f>B28</f>
        <v>40750</v>
      </c>
      <c r="E28" s="20" t="s">
        <v>11</v>
      </c>
      <c r="F28" s="20" t="s">
        <v>19</v>
      </c>
      <c r="G28" s="20" t="s">
        <v>16</v>
      </c>
      <c r="H28" s="20" t="s">
        <v>70</v>
      </c>
      <c r="I28" s="20"/>
    </row>
    <row r="29" spans="1:9" ht="14.25" thickBot="1">
      <c r="A29" s="36">
        <v>75</v>
      </c>
      <c r="B29" s="102">
        <v>40752</v>
      </c>
      <c r="C29" s="150">
        <f>A29</f>
        <v>75</v>
      </c>
      <c r="D29" s="151">
        <v>40766</v>
      </c>
      <c r="E29" s="149" t="s">
        <v>83</v>
      </c>
      <c r="F29" s="20" t="s">
        <v>15</v>
      </c>
      <c r="G29" s="20" t="s">
        <v>16</v>
      </c>
      <c r="H29" s="114" t="s">
        <v>144</v>
      </c>
      <c r="I29" s="20"/>
    </row>
    <row r="30" spans="1:9" ht="13.5">
      <c r="A30" s="36">
        <v>1293.96</v>
      </c>
      <c r="B30" s="102">
        <v>40755</v>
      </c>
      <c r="C30" s="205">
        <f>SUM(A30:A34)</f>
        <v>1367.6100000000001</v>
      </c>
      <c r="D30" s="203">
        <v>40774</v>
      </c>
      <c r="E30" s="146" t="s">
        <v>63</v>
      </c>
      <c r="F30" s="20" t="s">
        <v>19</v>
      </c>
      <c r="G30" s="20" t="s">
        <v>16</v>
      </c>
      <c r="H30" s="20" t="s">
        <v>27</v>
      </c>
      <c r="I30" s="20" t="s">
        <v>0</v>
      </c>
    </row>
    <row r="31" spans="1:9" ht="13.5">
      <c r="A31" s="36">
        <v>3</v>
      </c>
      <c r="B31" s="102">
        <v>40755</v>
      </c>
      <c r="C31" s="205"/>
      <c r="D31" s="203"/>
      <c r="E31" s="146" t="s">
        <v>1</v>
      </c>
      <c r="F31" s="20" t="s">
        <v>19</v>
      </c>
      <c r="G31" s="20" t="s">
        <v>16</v>
      </c>
      <c r="H31" s="20" t="s">
        <v>27</v>
      </c>
      <c r="I31" s="20" t="s">
        <v>1</v>
      </c>
    </row>
    <row r="32" spans="1:9" ht="13.5">
      <c r="A32" s="36">
        <v>10</v>
      </c>
      <c r="B32" s="102">
        <v>40755</v>
      </c>
      <c r="C32" s="205"/>
      <c r="D32" s="203"/>
      <c r="E32" s="146" t="s">
        <v>2</v>
      </c>
      <c r="F32" s="20" t="s">
        <v>19</v>
      </c>
      <c r="G32" s="20" t="s">
        <v>16</v>
      </c>
      <c r="H32" s="20" t="s">
        <v>27</v>
      </c>
      <c r="I32" s="20" t="s">
        <v>41</v>
      </c>
    </row>
    <row r="33" spans="1:9" ht="13.5">
      <c r="A33" s="36">
        <v>0.65</v>
      </c>
      <c r="B33" s="102">
        <v>40755</v>
      </c>
      <c r="C33" s="205"/>
      <c r="D33" s="203"/>
      <c r="E33" s="146" t="s">
        <v>10</v>
      </c>
      <c r="F33" s="20" t="s">
        <v>19</v>
      </c>
      <c r="G33" s="20" t="s">
        <v>16</v>
      </c>
      <c r="H33" s="20" t="s">
        <v>27</v>
      </c>
      <c r="I33" s="20" t="s">
        <v>42</v>
      </c>
    </row>
    <row r="34" spans="1:9" ht="13.5">
      <c r="A34" s="36">
        <v>60</v>
      </c>
      <c r="B34" s="102">
        <v>40755</v>
      </c>
      <c r="C34" s="205"/>
      <c r="D34" s="203"/>
      <c r="E34" s="146" t="s">
        <v>3</v>
      </c>
      <c r="F34" s="20" t="s">
        <v>19</v>
      </c>
      <c r="G34" s="20" t="s">
        <v>16</v>
      </c>
      <c r="H34" s="114" t="s">
        <v>71</v>
      </c>
      <c r="I34" s="20"/>
    </row>
    <row r="35" spans="1:9" ht="13.5">
      <c r="A35" s="36">
        <v>143.52</v>
      </c>
      <c r="B35" s="102">
        <v>40785</v>
      </c>
      <c r="C35" s="147">
        <f>A35</f>
        <v>143.52</v>
      </c>
      <c r="D35" s="148">
        <f>B35</f>
        <v>40785</v>
      </c>
      <c r="E35" s="20" t="s">
        <v>11</v>
      </c>
      <c r="F35" s="20" t="s">
        <v>19</v>
      </c>
      <c r="G35" s="20" t="s">
        <v>16</v>
      </c>
      <c r="H35" s="20" t="s">
        <v>70</v>
      </c>
      <c r="I35" s="20"/>
    </row>
    <row r="36" spans="1:9" ht="13.5">
      <c r="A36" s="36">
        <v>1304.62</v>
      </c>
      <c r="B36" s="102">
        <v>40786</v>
      </c>
      <c r="C36" s="205">
        <f>SUM(A36:A40)</f>
        <v>1386.27</v>
      </c>
      <c r="D36" s="203">
        <v>40802</v>
      </c>
      <c r="E36" s="146" t="s">
        <v>63</v>
      </c>
      <c r="F36" s="20" t="s">
        <v>19</v>
      </c>
      <c r="G36" s="20" t="s">
        <v>16</v>
      </c>
      <c r="H36" s="20" t="s">
        <v>27</v>
      </c>
      <c r="I36" s="20" t="s">
        <v>0</v>
      </c>
    </row>
    <row r="37" spans="1:9" ht="13.5">
      <c r="A37" s="36">
        <v>2</v>
      </c>
      <c r="B37" s="102">
        <v>40786</v>
      </c>
      <c r="C37" s="205"/>
      <c r="D37" s="203"/>
      <c r="E37" s="146" t="s">
        <v>1</v>
      </c>
      <c r="F37" s="20" t="s">
        <v>19</v>
      </c>
      <c r="G37" s="20" t="s">
        <v>16</v>
      </c>
      <c r="H37" s="20" t="s">
        <v>27</v>
      </c>
      <c r="I37" s="20" t="s">
        <v>1</v>
      </c>
    </row>
    <row r="38" spans="1:9" ht="13.5">
      <c r="A38" s="36">
        <v>4</v>
      </c>
      <c r="B38" s="102">
        <v>40786</v>
      </c>
      <c r="C38" s="205"/>
      <c r="D38" s="203"/>
      <c r="E38" s="146" t="s">
        <v>2</v>
      </c>
      <c r="F38" s="20" t="s">
        <v>19</v>
      </c>
      <c r="G38" s="20" t="s">
        <v>16</v>
      </c>
      <c r="H38" s="20" t="s">
        <v>27</v>
      </c>
      <c r="I38" s="20" t="s">
        <v>41</v>
      </c>
    </row>
    <row r="39" spans="1:9" ht="13.5">
      <c r="A39" s="36">
        <v>0.65</v>
      </c>
      <c r="B39" s="102">
        <v>40786</v>
      </c>
      <c r="C39" s="205"/>
      <c r="D39" s="203"/>
      <c r="E39" s="146" t="s">
        <v>10</v>
      </c>
      <c r="F39" s="20" t="s">
        <v>19</v>
      </c>
      <c r="G39" s="20" t="s">
        <v>16</v>
      </c>
      <c r="H39" s="20" t="s">
        <v>27</v>
      </c>
      <c r="I39" s="20" t="s">
        <v>42</v>
      </c>
    </row>
    <row r="40" spans="1:9" ht="14.25" thickBot="1">
      <c r="A40" s="36">
        <v>75</v>
      </c>
      <c r="B40" s="102">
        <v>40786</v>
      </c>
      <c r="C40" s="205"/>
      <c r="D40" s="203"/>
      <c r="E40" s="146" t="s">
        <v>3</v>
      </c>
      <c r="F40" s="20" t="s">
        <v>19</v>
      </c>
      <c r="G40" s="20" t="s">
        <v>16</v>
      </c>
      <c r="H40" s="114" t="s">
        <v>71</v>
      </c>
      <c r="I40" s="20"/>
    </row>
    <row r="41" spans="1:9" ht="14.25" thickTop="1">
      <c r="A41" s="36">
        <v>1318.56</v>
      </c>
      <c r="B41" s="102">
        <v>40816</v>
      </c>
      <c r="C41" s="217">
        <f>SUM(A41:A45)</f>
        <v>1410.21</v>
      </c>
      <c r="D41" s="207">
        <v>40837</v>
      </c>
      <c r="E41" s="152" t="s">
        <v>63</v>
      </c>
      <c r="F41" s="146" t="s">
        <v>19</v>
      </c>
      <c r="G41" s="146" t="s">
        <v>16</v>
      </c>
      <c r="H41" s="146" t="s">
        <v>27</v>
      </c>
      <c r="I41" s="146" t="s">
        <v>0</v>
      </c>
    </row>
    <row r="42" spans="1:9" ht="13.5">
      <c r="A42" s="36">
        <v>9</v>
      </c>
      <c r="B42" s="102">
        <v>40816</v>
      </c>
      <c r="C42" s="205"/>
      <c r="D42" s="203"/>
      <c r="E42" s="146" t="s">
        <v>1</v>
      </c>
      <c r="F42" s="146" t="s">
        <v>19</v>
      </c>
      <c r="G42" s="146" t="s">
        <v>16</v>
      </c>
      <c r="H42" s="146" t="s">
        <v>27</v>
      </c>
      <c r="I42" s="146" t="s">
        <v>1</v>
      </c>
    </row>
    <row r="43" spans="1:9" ht="13.5">
      <c r="A43" s="36">
        <v>7</v>
      </c>
      <c r="B43" s="102">
        <v>40816</v>
      </c>
      <c r="C43" s="205"/>
      <c r="D43" s="203"/>
      <c r="E43" s="146" t="s">
        <v>2</v>
      </c>
      <c r="F43" s="146" t="s">
        <v>19</v>
      </c>
      <c r="G43" s="146" t="s">
        <v>16</v>
      </c>
      <c r="H43" s="146" t="s">
        <v>27</v>
      </c>
      <c r="I43" s="146" t="s">
        <v>41</v>
      </c>
    </row>
    <row r="44" spans="1:9" ht="13.5">
      <c r="A44" s="36">
        <v>0.65</v>
      </c>
      <c r="B44" s="102">
        <v>40816</v>
      </c>
      <c r="C44" s="205"/>
      <c r="D44" s="203"/>
      <c r="E44" s="146" t="s">
        <v>10</v>
      </c>
      <c r="F44" s="146" t="s">
        <v>19</v>
      </c>
      <c r="G44" s="146" t="s">
        <v>16</v>
      </c>
      <c r="H44" s="146" t="s">
        <v>27</v>
      </c>
      <c r="I44" s="146" t="s">
        <v>42</v>
      </c>
    </row>
    <row r="45" spans="1:9" ht="13.5">
      <c r="A45" s="36">
        <v>75</v>
      </c>
      <c r="B45" s="102">
        <v>40816</v>
      </c>
      <c r="C45" s="205"/>
      <c r="D45" s="203"/>
      <c r="E45" s="146" t="s">
        <v>3</v>
      </c>
      <c r="F45" s="146" t="s">
        <v>19</v>
      </c>
      <c r="G45" s="146" t="s">
        <v>16</v>
      </c>
      <c r="H45" s="153" t="s">
        <v>71</v>
      </c>
      <c r="I45" s="146"/>
    </row>
    <row r="46" spans="1:9" ht="13.5">
      <c r="A46" s="36">
        <v>373.36</v>
      </c>
      <c r="B46" s="102">
        <v>40844</v>
      </c>
      <c r="C46" s="147">
        <f>A46</f>
        <v>373.36</v>
      </c>
      <c r="D46" s="148">
        <f>B46</f>
        <v>40844</v>
      </c>
      <c r="E46" s="146" t="s">
        <v>110</v>
      </c>
      <c r="F46" s="20" t="s">
        <v>20</v>
      </c>
      <c r="G46" s="20" t="s">
        <v>21</v>
      </c>
      <c r="H46" s="20" t="s">
        <v>151</v>
      </c>
      <c r="I46" s="20" t="s">
        <v>111</v>
      </c>
    </row>
    <row r="47" spans="1:9" ht="13.5">
      <c r="A47" s="36">
        <v>1332.5</v>
      </c>
      <c r="B47" s="102">
        <v>40847</v>
      </c>
      <c r="C47" s="205">
        <f>SUM(A47:A51)</f>
        <v>1498.15</v>
      </c>
      <c r="D47" s="203">
        <v>40865</v>
      </c>
      <c r="E47" s="146" t="s">
        <v>63</v>
      </c>
      <c r="F47" s="20" t="s">
        <v>19</v>
      </c>
      <c r="G47" s="20" t="s">
        <v>16</v>
      </c>
      <c r="H47" s="20" t="s">
        <v>27</v>
      </c>
      <c r="I47" s="20" t="s">
        <v>0</v>
      </c>
    </row>
    <row r="48" spans="1:9" ht="13.5">
      <c r="A48" s="36">
        <v>11</v>
      </c>
      <c r="B48" s="102">
        <v>40847</v>
      </c>
      <c r="C48" s="205"/>
      <c r="D48" s="203"/>
      <c r="E48" s="146" t="s">
        <v>1</v>
      </c>
      <c r="F48" s="20" t="s">
        <v>19</v>
      </c>
      <c r="G48" s="20" t="s">
        <v>16</v>
      </c>
      <c r="H48" s="20" t="s">
        <v>27</v>
      </c>
      <c r="I48" s="20" t="s">
        <v>1</v>
      </c>
    </row>
    <row r="49" spans="1:9" ht="13.5">
      <c r="A49" s="36">
        <v>4</v>
      </c>
      <c r="B49" s="102">
        <v>40847</v>
      </c>
      <c r="C49" s="205"/>
      <c r="D49" s="203"/>
      <c r="E49" s="146" t="s">
        <v>2</v>
      </c>
      <c r="F49" s="20" t="s">
        <v>19</v>
      </c>
      <c r="G49" s="20" t="s">
        <v>16</v>
      </c>
      <c r="H49" s="20" t="s">
        <v>27</v>
      </c>
      <c r="I49" s="20" t="s">
        <v>41</v>
      </c>
    </row>
    <row r="50" spans="1:9" ht="13.5">
      <c r="A50" s="36">
        <v>0.65</v>
      </c>
      <c r="B50" s="102">
        <v>40847</v>
      </c>
      <c r="C50" s="205"/>
      <c r="D50" s="203"/>
      <c r="E50" s="146" t="s">
        <v>10</v>
      </c>
      <c r="F50" s="20" t="s">
        <v>19</v>
      </c>
      <c r="G50" s="20" t="s">
        <v>16</v>
      </c>
      <c r="H50" s="20" t="s">
        <v>27</v>
      </c>
      <c r="I50" s="20" t="s">
        <v>42</v>
      </c>
    </row>
    <row r="51" spans="1:9" ht="14.25" thickBot="1">
      <c r="A51" s="36">
        <v>150</v>
      </c>
      <c r="B51" s="102">
        <v>40847</v>
      </c>
      <c r="C51" s="206"/>
      <c r="D51" s="204"/>
      <c r="E51" s="149" t="s">
        <v>3</v>
      </c>
      <c r="F51" s="20" t="s">
        <v>19</v>
      </c>
      <c r="G51" s="20" t="s">
        <v>16</v>
      </c>
      <c r="H51" s="114" t="s">
        <v>71</v>
      </c>
      <c r="I51" s="20"/>
    </row>
    <row r="52" spans="1:9" ht="13.5">
      <c r="A52" s="36">
        <v>1349.72</v>
      </c>
      <c r="B52" s="102">
        <v>40877</v>
      </c>
      <c r="C52" s="220">
        <f>SUM(A52:A57)</f>
        <v>1421.3700000000001</v>
      </c>
      <c r="D52" s="202">
        <v>40893</v>
      </c>
      <c r="E52" s="154" t="s">
        <v>63</v>
      </c>
      <c r="F52" s="20" t="s">
        <v>19</v>
      </c>
      <c r="G52" s="20" t="s">
        <v>16</v>
      </c>
      <c r="H52" s="20" t="s">
        <v>27</v>
      </c>
      <c r="I52" s="20" t="s">
        <v>0</v>
      </c>
    </row>
    <row r="53" spans="1:9" ht="13.5">
      <c r="A53" s="36">
        <v>7</v>
      </c>
      <c r="B53" s="102">
        <v>40877</v>
      </c>
      <c r="C53" s="205"/>
      <c r="D53" s="203"/>
      <c r="E53" s="146" t="s">
        <v>1</v>
      </c>
      <c r="F53" s="20" t="s">
        <v>19</v>
      </c>
      <c r="G53" s="20" t="s">
        <v>16</v>
      </c>
      <c r="H53" s="20" t="s">
        <v>27</v>
      </c>
      <c r="I53" s="20" t="s">
        <v>1</v>
      </c>
    </row>
    <row r="54" spans="1:9" ht="13.5">
      <c r="A54" s="36">
        <v>9</v>
      </c>
      <c r="B54" s="102">
        <v>40877</v>
      </c>
      <c r="C54" s="205"/>
      <c r="D54" s="203"/>
      <c r="E54" s="146" t="s">
        <v>2</v>
      </c>
      <c r="F54" s="20" t="s">
        <v>19</v>
      </c>
      <c r="G54" s="20" t="s">
        <v>16</v>
      </c>
      <c r="H54" s="20" t="s">
        <v>27</v>
      </c>
      <c r="I54" s="20" t="s">
        <v>41</v>
      </c>
    </row>
    <row r="55" spans="1:9" ht="13.5">
      <c r="A55" s="36">
        <v>0.65</v>
      </c>
      <c r="B55" s="102">
        <v>40877</v>
      </c>
      <c r="C55" s="205"/>
      <c r="D55" s="203"/>
      <c r="E55" s="146" t="s">
        <v>10</v>
      </c>
      <c r="F55" s="20" t="s">
        <v>19</v>
      </c>
      <c r="G55" s="20" t="s">
        <v>16</v>
      </c>
      <c r="H55" s="20" t="s">
        <v>27</v>
      </c>
      <c r="I55" s="20" t="s">
        <v>42</v>
      </c>
    </row>
    <row r="56" spans="1:9" ht="13.5">
      <c r="A56" s="36">
        <v>25</v>
      </c>
      <c r="B56" s="102">
        <v>40877</v>
      </c>
      <c r="C56" s="205"/>
      <c r="D56" s="203"/>
      <c r="E56" s="146" t="s">
        <v>120</v>
      </c>
      <c r="F56" s="20" t="s">
        <v>19</v>
      </c>
      <c r="G56" s="20" t="s">
        <v>16</v>
      </c>
      <c r="H56" s="114" t="s">
        <v>71</v>
      </c>
      <c r="I56" s="20"/>
    </row>
    <row r="57" spans="1:10" ht="14.25" thickBot="1">
      <c r="A57" s="36">
        <v>30</v>
      </c>
      <c r="B57" s="102">
        <v>40877</v>
      </c>
      <c r="C57" s="206"/>
      <c r="D57" s="204"/>
      <c r="E57" s="149" t="s">
        <v>3</v>
      </c>
      <c r="F57" s="20" t="s">
        <v>19</v>
      </c>
      <c r="G57" s="20" t="s">
        <v>16</v>
      </c>
      <c r="H57" s="114" t="s">
        <v>71</v>
      </c>
      <c r="I57" s="20"/>
      <c r="J57" s="8"/>
    </row>
    <row r="58" spans="1:10" ht="13.5">
      <c r="A58" s="36">
        <v>423</v>
      </c>
      <c r="B58" s="102">
        <v>40906</v>
      </c>
      <c r="C58" s="147">
        <f>A58</f>
        <v>423</v>
      </c>
      <c r="D58" s="148">
        <f>B58</f>
        <v>40906</v>
      </c>
      <c r="E58" s="20" t="s">
        <v>11</v>
      </c>
      <c r="F58" s="20" t="s">
        <v>19</v>
      </c>
      <c r="G58" s="20" t="s">
        <v>16</v>
      </c>
      <c r="H58" s="20" t="s">
        <v>70</v>
      </c>
      <c r="I58" s="20"/>
      <c r="J58" s="8"/>
    </row>
    <row r="59" spans="1:10" ht="13.5">
      <c r="A59" s="36">
        <v>1358.74</v>
      </c>
      <c r="B59" s="102">
        <v>40908</v>
      </c>
      <c r="C59" s="205">
        <f>SUM(A59:A62)</f>
        <v>1373.39</v>
      </c>
      <c r="D59" s="203">
        <v>40928</v>
      </c>
      <c r="E59" s="146" t="s">
        <v>63</v>
      </c>
      <c r="F59" s="20" t="s">
        <v>19</v>
      </c>
      <c r="G59" s="20" t="s">
        <v>16</v>
      </c>
      <c r="H59" s="20" t="s">
        <v>27</v>
      </c>
      <c r="I59" s="20" t="s">
        <v>0</v>
      </c>
      <c r="J59" s="8"/>
    </row>
    <row r="60" spans="1:10" ht="13.5">
      <c r="A60" s="36">
        <v>7</v>
      </c>
      <c r="B60" s="102">
        <v>40908</v>
      </c>
      <c r="C60" s="205"/>
      <c r="D60" s="203"/>
      <c r="E60" s="146" t="s">
        <v>1</v>
      </c>
      <c r="F60" s="20" t="s">
        <v>19</v>
      </c>
      <c r="G60" s="20" t="s">
        <v>16</v>
      </c>
      <c r="H60" s="20" t="s">
        <v>27</v>
      </c>
      <c r="I60" s="20" t="s">
        <v>1</v>
      </c>
      <c r="J60" s="8"/>
    </row>
    <row r="61" spans="1:10" ht="13.5">
      <c r="A61" s="36">
        <v>7</v>
      </c>
      <c r="B61" s="102">
        <v>40908</v>
      </c>
      <c r="C61" s="205"/>
      <c r="D61" s="203"/>
      <c r="E61" s="146" t="s">
        <v>2</v>
      </c>
      <c r="F61" s="20" t="s">
        <v>19</v>
      </c>
      <c r="G61" s="20" t="s">
        <v>16</v>
      </c>
      <c r="H61" s="20" t="s">
        <v>27</v>
      </c>
      <c r="I61" s="20" t="s">
        <v>41</v>
      </c>
      <c r="J61" s="8"/>
    </row>
    <row r="62" spans="1:10" ht="14.25" thickBot="1">
      <c r="A62" s="36">
        <v>0.65</v>
      </c>
      <c r="B62" s="102">
        <v>40908</v>
      </c>
      <c r="C62" s="206"/>
      <c r="D62" s="204"/>
      <c r="E62" s="149" t="s">
        <v>10</v>
      </c>
      <c r="F62" s="20" t="s">
        <v>19</v>
      </c>
      <c r="G62" s="20" t="s">
        <v>16</v>
      </c>
      <c r="H62" s="20" t="s">
        <v>27</v>
      </c>
      <c r="I62" s="20" t="s">
        <v>42</v>
      </c>
      <c r="J62" s="8"/>
    </row>
    <row r="63" spans="1:10" ht="13.5">
      <c r="A63" s="36">
        <v>529.66</v>
      </c>
      <c r="B63" s="102">
        <v>40935</v>
      </c>
      <c r="C63" s="147">
        <f>A63</f>
        <v>529.66</v>
      </c>
      <c r="D63" s="148">
        <f>B63</f>
        <v>40935</v>
      </c>
      <c r="E63" s="20" t="s">
        <v>11</v>
      </c>
      <c r="F63" s="20" t="s">
        <v>19</v>
      </c>
      <c r="G63" s="20" t="s">
        <v>16</v>
      </c>
      <c r="H63" s="20" t="s">
        <v>70</v>
      </c>
      <c r="I63" s="20"/>
      <c r="J63" s="8"/>
    </row>
    <row r="64" spans="1:10" ht="13.5">
      <c r="A64" s="36">
        <v>1380.88</v>
      </c>
      <c r="B64" s="155">
        <v>40939</v>
      </c>
      <c r="C64" s="205">
        <f>SUM(A64:A68)</f>
        <v>1470.5300000000002</v>
      </c>
      <c r="D64" s="203">
        <v>40956</v>
      </c>
      <c r="E64" s="146" t="s">
        <v>63</v>
      </c>
      <c r="F64" s="146" t="s">
        <v>19</v>
      </c>
      <c r="G64" s="20" t="s">
        <v>16</v>
      </c>
      <c r="H64" s="20" t="s">
        <v>27</v>
      </c>
      <c r="I64" s="20" t="s">
        <v>0</v>
      </c>
      <c r="J64" s="8"/>
    </row>
    <row r="65" spans="1:9" ht="13.5">
      <c r="A65" s="36">
        <v>11</v>
      </c>
      <c r="B65" s="155">
        <v>40939</v>
      </c>
      <c r="C65" s="205"/>
      <c r="D65" s="203"/>
      <c r="E65" s="146" t="s">
        <v>1</v>
      </c>
      <c r="F65" s="146" t="s">
        <v>19</v>
      </c>
      <c r="G65" s="20" t="s">
        <v>16</v>
      </c>
      <c r="H65" s="20" t="s">
        <v>27</v>
      </c>
      <c r="I65" s="20" t="s">
        <v>1</v>
      </c>
    </row>
    <row r="66" spans="1:9" ht="13.5">
      <c r="A66" s="36">
        <v>18</v>
      </c>
      <c r="B66" s="155">
        <v>40939</v>
      </c>
      <c r="C66" s="205"/>
      <c r="D66" s="203"/>
      <c r="E66" s="146" t="s">
        <v>2</v>
      </c>
      <c r="F66" s="146" t="s">
        <v>19</v>
      </c>
      <c r="G66" s="20" t="s">
        <v>16</v>
      </c>
      <c r="H66" s="20" t="s">
        <v>27</v>
      </c>
      <c r="I66" s="20" t="s">
        <v>41</v>
      </c>
    </row>
    <row r="67" spans="1:9" ht="13.5">
      <c r="A67" s="36">
        <v>0.65</v>
      </c>
      <c r="B67" s="155">
        <v>40939</v>
      </c>
      <c r="C67" s="205"/>
      <c r="D67" s="203"/>
      <c r="E67" s="146" t="s">
        <v>10</v>
      </c>
      <c r="F67" s="146" t="s">
        <v>19</v>
      </c>
      <c r="G67" s="20" t="s">
        <v>16</v>
      </c>
      <c r="H67" s="20" t="s">
        <v>27</v>
      </c>
      <c r="I67" s="20" t="s">
        <v>42</v>
      </c>
    </row>
    <row r="68" spans="1:9" ht="14.25" thickBot="1">
      <c r="A68" s="36">
        <v>60</v>
      </c>
      <c r="B68" s="155">
        <v>40939</v>
      </c>
      <c r="C68" s="206"/>
      <c r="D68" s="204"/>
      <c r="E68" s="149" t="s">
        <v>3</v>
      </c>
      <c r="F68" s="146" t="s">
        <v>19</v>
      </c>
      <c r="G68" s="20" t="s">
        <v>16</v>
      </c>
      <c r="H68" s="114" t="s">
        <v>71</v>
      </c>
      <c r="I68" s="20"/>
    </row>
    <row r="69" spans="1:9" ht="13.5">
      <c r="A69" s="36">
        <v>591.15</v>
      </c>
      <c r="B69" s="102">
        <v>40967</v>
      </c>
      <c r="C69" s="147">
        <f>A69</f>
        <v>591.15</v>
      </c>
      <c r="D69" s="148">
        <f>B69</f>
        <v>40967</v>
      </c>
      <c r="E69" s="20" t="s">
        <v>11</v>
      </c>
      <c r="F69" s="20" t="s">
        <v>19</v>
      </c>
      <c r="G69" s="20" t="s">
        <v>16</v>
      </c>
      <c r="H69" s="20" t="s">
        <v>70</v>
      </c>
      <c r="I69" s="20"/>
    </row>
    <row r="70" spans="1:9" ht="13.5">
      <c r="A70" s="36">
        <v>1398.1</v>
      </c>
      <c r="B70" s="155">
        <v>40968</v>
      </c>
      <c r="C70" s="205">
        <f>SUM(A70:A74)</f>
        <v>1481.75</v>
      </c>
      <c r="D70" s="203">
        <v>40984</v>
      </c>
      <c r="E70" s="146" t="s">
        <v>63</v>
      </c>
      <c r="F70" s="146" t="s">
        <v>19</v>
      </c>
      <c r="G70" s="20" t="s">
        <v>16</v>
      </c>
      <c r="H70" s="20" t="s">
        <v>27</v>
      </c>
      <c r="I70" s="20" t="s">
        <v>0</v>
      </c>
    </row>
    <row r="71" spans="1:9" ht="13.5">
      <c r="A71" s="36">
        <v>10</v>
      </c>
      <c r="B71" s="155">
        <v>40968</v>
      </c>
      <c r="C71" s="205"/>
      <c r="D71" s="203"/>
      <c r="E71" s="146" t="s">
        <v>1</v>
      </c>
      <c r="F71" s="146" t="s">
        <v>19</v>
      </c>
      <c r="G71" s="20" t="s">
        <v>16</v>
      </c>
      <c r="H71" s="20" t="s">
        <v>27</v>
      </c>
      <c r="I71" s="20" t="s">
        <v>1</v>
      </c>
    </row>
    <row r="72" spans="1:9" ht="13.5">
      <c r="A72" s="36">
        <v>13</v>
      </c>
      <c r="B72" s="155">
        <v>40968</v>
      </c>
      <c r="C72" s="205"/>
      <c r="D72" s="203"/>
      <c r="E72" s="146" t="s">
        <v>2</v>
      </c>
      <c r="F72" s="146" t="s">
        <v>19</v>
      </c>
      <c r="G72" s="20" t="s">
        <v>16</v>
      </c>
      <c r="H72" s="20" t="s">
        <v>27</v>
      </c>
      <c r="I72" s="20" t="s">
        <v>41</v>
      </c>
    </row>
    <row r="73" spans="1:9" ht="13.5">
      <c r="A73" s="36">
        <v>0.65</v>
      </c>
      <c r="B73" s="155">
        <v>40968</v>
      </c>
      <c r="C73" s="205"/>
      <c r="D73" s="203"/>
      <c r="E73" s="146" t="s">
        <v>10</v>
      </c>
      <c r="F73" s="146" t="s">
        <v>19</v>
      </c>
      <c r="G73" s="20" t="s">
        <v>16</v>
      </c>
      <c r="H73" s="20" t="s">
        <v>27</v>
      </c>
      <c r="I73" s="20" t="s">
        <v>42</v>
      </c>
    </row>
    <row r="74" spans="1:9" ht="14.25" thickBot="1">
      <c r="A74" s="36">
        <v>60</v>
      </c>
      <c r="B74" s="155">
        <v>40968</v>
      </c>
      <c r="C74" s="206"/>
      <c r="D74" s="204"/>
      <c r="E74" s="149" t="s">
        <v>3</v>
      </c>
      <c r="F74" s="146" t="s">
        <v>19</v>
      </c>
      <c r="G74" s="20" t="s">
        <v>16</v>
      </c>
      <c r="H74" s="114" t="s">
        <v>71</v>
      </c>
      <c r="I74" s="20"/>
    </row>
    <row r="75" spans="1:9" ht="13.5">
      <c r="A75" s="36">
        <v>842.84</v>
      </c>
      <c r="B75" s="145">
        <v>40997</v>
      </c>
      <c r="C75" s="147">
        <f>A75</f>
        <v>842.84</v>
      </c>
      <c r="D75" s="148">
        <f>B75</f>
        <v>40997</v>
      </c>
      <c r="E75" s="20" t="s">
        <v>11</v>
      </c>
      <c r="F75" s="20" t="s">
        <v>19</v>
      </c>
      <c r="G75" s="20" t="s">
        <v>16</v>
      </c>
      <c r="H75" s="20" t="s">
        <v>70</v>
      </c>
      <c r="I75" s="20"/>
    </row>
    <row r="76" spans="1:10" ht="14.25" thickBot="1">
      <c r="A76" s="20">
        <v>150</v>
      </c>
      <c r="B76" s="156">
        <v>41017</v>
      </c>
      <c r="C76" s="150">
        <f>A76</f>
        <v>150</v>
      </c>
      <c r="D76" s="157">
        <v>41017</v>
      </c>
      <c r="E76" s="158" t="s">
        <v>140</v>
      </c>
      <c r="F76" s="20" t="s">
        <v>20</v>
      </c>
      <c r="G76" s="20" t="s">
        <v>21</v>
      </c>
      <c r="H76" s="20" t="s">
        <v>43</v>
      </c>
      <c r="I76" s="20" t="s">
        <v>16</v>
      </c>
      <c r="J76" s="8"/>
    </row>
    <row r="77" spans="1:10" ht="13.5">
      <c r="A77" s="36">
        <v>1435</v>
      </c>
      <c r="B77" s="155">
        <v>40999</v>
      </c>
      <c r="C77" s="205">
        <f>SUM(A77:A81)</f>
        <v>1709.65</v>
      </c>
      <c r="D77" s="203">
        <v>41019</v>
      </c>
      <c r="E77" s="146" t="s">
        <v>63</v>
      </c>
      <c r="F77" s="20" t="s">
        <v>19</v>
      </c>
      <c r="G77" s="20" t="s">
        <v>16</v>
      </c>
      <c r="H77" s="20" t="s">
        <v>27</v>
      </c>
      <c r="I77" s="20" t="s">
        <v>0</v>
      </c>
      <c r="J77" s="8"/>
    </row>
    <row r="78" spans="1:10" ht="13.5">
      <c r="A78" s="36">
        <v>16</v>
      </c>
      <c r="B78" s="155">
        <v>40999</v>
      </c>
      <c r="C78" s="205"/>
      <c r="D78" s="203"/>
      <c r="E78" s="146" t="s">
        <v>1</v>
      </c>
      <c r="F78" s="20" t="s">
        <v>19</v>
      </c>
      <c r="G78" s="20" t="s">
        <v>16</v>
      </c>
      <c r="H78" s="20" t="s">
        <v>27</v>
      </c>
      <c r="I78" s="20" t="s">
        <v>1</v>
      </c>
      <c r="J78" s="8"/>
    </row>
    <row r="79" spans="1:10" ht="13.5">
      <c r="A79" s="36">
        <v>33</v>
      </c>
      <c r="B79" s="155">
        <v>40999</v>
      </c>
      <c r="C79" s="205"/>
      <c r="D79" s="203"/>
      <c r="E79" s="146" t="s">
        <v>2</v>
      </c>
      <c r="F79" s="20" t="s">
        <v>19</v>
      </c>
      <c r="G79" s="20" t="s">
        <v>16</v>
      </c>
      <c r="H79" s="20" t="s">
        <v>27</v>
      </c>
      <c r="I79" s="20" t="s">
        <v>41</v>
      </c>
      <c r="J79" s="8"/>
    </row>
    <row r="80" spans="1:10" ht="13.5">
      <c r="A80" s="36">
        <v>0.65</v>
      </c>
      <c r="B80" s="155">
        <v>40999</v>
      </c>
      <c r="C80" s="205"/>
      <c r="D80" s="203"/>
      <c r="E80" s="146" t="s">
        <v>10</v>
      </c>
      <c r="F80" s="20" t="s">
        <v>19</v>
      </c>
      <c r="G80" s="20" t="s">
        <v>16</v>
      </c>
      <c r="H80" s="20" t="s">
        <v>27</v>
      </c>
      <c r="I80" s="20" t="s">
        <v>42</v>
      </c>
      <c r="J80" s="8"/>
    </row>
    <row r="81" spans="1:10" ht="13.5">
      <c r="A81" s="36">
        <v>225</v>
      </c>
      <c r="B81" s="155">
        <v>40999</v>
      </c>
      <c r="C81" s="205"/>
      <c r="D81" s="203"/>
      <c r="E81" s="146" t="s">
        <v>3</v>
      </c>
      <c r="F81" s="20" t="s">
        <v>19</v>
      </c>
      <c r="G81" s="20" t="s">
        <v>16</v>
      </c>
      <c r="H81" s="114" t="s">
        <v>71</v>
      </c>
      <c r="I81" s="20"/>
      <c r="J81" s="8"/>
    </row>
    <row r="82" spans="1:10" ht="14.25" thickBot="1">
      <c r="A82" s="36">
        <v>1424.83</v>
      </c>
      <c r="B82" s="145">
        <v>41026</v>
      </c>
      <c r="C82" s="150">
        <f>A82</f>
        <v>1424.83</v>
      </c>
      <c r="D82" s="159">
        <v>41026</v>
      </c>
      <c r="E82" s="149" t="s">
        <v>11</v>
      </c>
      <c r="F82" s="20" t="s">
        <v>19</v>
      </c>
      <c r="G82" s="20" t="s">
        <v>16</v>
      </c>
      <c r="H82" s="20" t="s">
        <v>70</v>
      </c>
      <c r="I82" s="20"/>
      <c r="J82" s="8"/>
    </row>
    <row r="83" spans="1:10" ht="13.5">
      <c r="A83" s="24">
        <v>1180.8</v>
      </c>
      <c r="B83" s="104">
        <v>41047</v>
      </c>
      <c r="C83" s="210">
        <f>SUM(A83:A87)</f>
        <v>1278.45</v>
      </c>
      <c r="D83" s="212">
        <v>41047</v>
      </c>
      <c r="E83" s="38" t="s">
        <v>63</v>
      </c>
      <c r="F83" s="17" t="s">
        <v>20</v>
      </c>
      <c r="G83" s="17" t="s">
        <v>40</v>
      </c>
      <c r="H83" s="17" t="s">
        <v>27</v>
      </c>
      <c r="I83" s="17" t="s">
        <v>16</v>
      </c>
      <c r="J83" s="8"/>
    </row>
    <row r="84" spans="1:10" ht="13.5">
      <c r="A84" s="24">
        <v>6</v>
      </c>
      <c r="B84" s="104">
        <v>41047</v>
      </c>
      <c r="C84" s="210"/>
      <c r="D84" s="212"/>
      <c r="E84" s="38" t="s">
        <v>1</v>
      </c>
      <c r="F84" s="17" t="s">
        <v>20</v>
      </c>
      <c r="G84" s="17" t="s">
        <v>40</v>
      </c>
      <c r="H84" s="17" t="s">
        <v>27</v>
      </c>
      <c r="I84" s="17" t="s">
        <v>16</v>
      </c>
      <c r="J84" s="8"/>
    </row>
    <row r="85" spans="1:10" ht="13.5">
      <c r="A85" s="24">
        <v>16</v>
      </c>
      <c r="B85" s="104">
        <v>41047</v>
      </c>
      <c r="C85" s="210"/>
      <c r="D85" s="212"/>
      <c r="E85" s="38" t="s">
        <v>2</v>
      </c>
      <c r="F85" s="17" t="s">
        <v>20</v>
      </c>
      <c r="G85" s="17" t="s">
        <v>40</v>
      </c>
      <c r="H85" s="17" t="s">
        <v>27</v>
      </c>
      <c r="I85" s="17" t="s">
        <v>16</v>
      </c>
      <c r="J85" s="8"/>
    </row>
    <row r="86" spans="1:10" ht="13.5">
      <c r="A86" s="24">
        <v>0.65</v>
      </c>
      <c r="B86" s="104">
        <v>41047</v>
      </c>
      <c r="C86" s="210"/>
      <c r="D86" s="212"/>
      <c r="E86" s="38" t="s">
        <v>10</v>
      </c>
      <c r="F86" s="17" t="s">
        <v>20</v>
      </c>
      <c r="G86" s="17" t="s">
        <v>40</v>
      </c>
      <c r="H86" s="17" t="s">
        <v>27</v>
      </c>
      <c r="I86" s="17" t="s">
        <v>16</v>
      </c>
      <c r="J86" s="8"/>
    </row>
    <row r="87" spans="1:10" ht="13.5">
      <c r="A87" s="24">
        <v>75</v>
      </c>
      <c r="B87" s="104">
        <v>41047</v>
      </c>
      <c r="C87" s="210"/>
      <c r="D87" s="212"/>
      <c r="E87" s="38" t="s">
        <v>3</v>
      </c>
      <c r="F87" s="17" t="s">
        <v>20</v>
      </c>
      <c r="G87" s="17" t="s">
        <v>40</v>
      </c>
      <c r="H87" s="32" t="s">
        <v>27</v>
      </c>
      <c r="I87" s="17" t="s">
        <v>16</v>
      </c>
      <c r="J87" s="8"/>
    </row>
    <row r="88" spans="1:10" ht="13.5">
      <c r="A88" s="24">
        <v>1279.47</v>
      </c>
      <c r="B88" s="104">
        <v>41060</v>
      </c>
      <c r="C88" s="125">
        <f>A88</f>
        <v>1279.47</v>
      </c>
      <c r="D88" s="127">
        <v>41060</v>
      </c>
      <c r="E88" s="38" t="s">
        <v>11</v>
      </c>
      <c r="F88" s="17" t="s">
        <v>19</v>
      </c>
      <c r="G88" s="17" t="s">
        <v>16</v>
      </c>
      <c r="H88" s="32" t="s">
        <v>70</v>
      </c>
      <c r="I88" s="17"/>
      <c r="J88" s="8"/>
    </row>
    <row r="89" spans="1:10" ht="13.5">
      <c r="A89" s="24">
        <v>1229.18</v>
      </c>
      <c r="B89" s="104">
        <v>41075</v>
      </c>
      <c r="C89" s="210">
        <f>SUM(A89:A92)</f>
        <v>1255.8300000000002</v>
      </c>
      <c r="D89" s="212">
        <v>41075</v>
      </c>
      <c r="E89" s="38" t="s">
        <v>63</v>
      </c>
      <c r="F89" s="17" t="s">
        <v>20</v>
      </c>
      <c r="G89" s="17" t="s">
        <v>40</v>
      </c>
      <c r="H89" s="17" t="s">
        <v>27</v>
      </c>
      <c r="I89" s="17" t="s">
        <v>16</v>
      </c>
      <c r="J89" s="8"/>
    </row>
    <row r="90" spans="1:10" ht="13.5">
      <c r="A90" s="24">
        <v>11</v>
      </c>
      <c r="B90" s="104">
        <v>41075</v>
      </c>
      <c r="C90" s="210"/>
      <c r="D90" s="212"/>
      <c r="E90" s="38" t="s">
        <v>1</v>
      </c>
      <c r="F90" s="17" t="s">
        <v>20</v>
      </c>
      <c r="G90" s="17" t="s">
        <v>40</v>
      </c>
      <c r="H90" s="17" t="s">
        <v>27</v>
      </c>
      <c r="I90" s="17" t="s">
        <v>16</v>
      </c>
      <c r="J90" s="8"/>
    </row>
    <row r="91" spans="1:10" ht="13.5">
      <c r="A91" s="24">
        <v>15</v>
      </c>
      <c r="B91" s="104">
        <v>41075</v>
      </c>
      <c r="C91" s="210"/>
      <c r="D91" s="212"/>
      <c r="E91" s="38" t="s">
        <v>2</v>
      </c>
      <c r="F91" s="17" t="s">
        <v>20</v>
      </c>
      <c r="G91" s="17" t="s">
        <v>40</v>
      </c>
      <c r="H91" s="17" t="s">
        <v>27</v>
      </c>
      <c r="I91" s="17" t="s">
        <v>16</v>
      </c>
      <c r="J91" s="8"/>
    </row>
    <row r="92" spans="1:10" ht="14.25" thickBot="1">
      <c r="A92" s="24">
        <v>0.65</v>
      </c>
      <c r="B92" s="104">
        <v>41075</v>
      </c>
      <c r="C92" s="211"/>
      <c r="D92" s="213"/>
      <c r="E92" s="33" t="s">
        <v>10</v>
      </c>
      <c r="F92" s="17" t="s">
        <v>20</v>
      </c>
      <c r="G92" s="17" t="s">
        <v>40</v>
      </c>
      <c r="H92" s="17" t="s">
        <v>27</v>
      </c>
      <c r="I92" s="17" t="s">
        <v>16</v>
      </c>
      <c r="J92" s="8"/>
    </row>
    <row r="93" spans="1:9" ht="14.25" thickBot="1">
      <c r="A93" s="24">
        <v>901.81</v>
      </c>
      <c r="B93" s="103">
        <v>41088</v>
      </c>
      <c r="C93" s="137">
        <v>901.81</v>
      </c>
      <c r="D93" s="138">
        <v>41088</v>
      </c>
      <c r="E93" s="139" t="s">
        <v>11</v>
      </c>
      <c r="F93" s="17" t="s">
        <v>19</v>
      </c>
      <c r="G93" s="17" t="s">
        <v>16</v>
      </c>
      <c r="H93" s="32" t="s">
        <v>70</v>
      </c>
      <c r="I93" s="17"/>
    </row>
    <row r="94" spans="1:9" ht="13.5">
      <c r="A94" s="24">
        <f>1829.43-435</f>
        <v>1394.43</v>
      </c>
      <c r="B94" s="103">
        <v>41110</v>
      </c>
      <c r="C94" s="218">
        <f>SUM(A94:A95)</f>
        <v>1829.43</v>
      </c>
      <c r="D94" s="219">
        <f>B94</f>
        <v>41110</v>
      </c>
      <c r="E94" s="208" t="s">
        <v>181</v>
      </c>
      <c r="F94" s="17" t="s">
        <v>20</v>
      </c>
      <c r="G94" s="17" t="s">
        <v>40</v>
      </c>
      <c r="H94" s="17" t="s">
        <v>27</v>
      </c>
      <c r="I94" s="17" t="s">
        <v>16</v>
      </c>
    </row>
    <row r="95" spans="1:11" ht="13.5">
      <c r="A95" s="24">
        <v>435</v>
      </c>
      <c r="B95" s="103">
        <v>41110</v>
      </c>
      <c r="C95" s="216"/>
      <c r="D95" s="212"/>
      <c r="E95" s="209"/>
      <c r="F95" s="17" t="s">
        <v>20</v>
      </c>
      <c r="G95" s="17" t="s">
        <v>40</v>
      </c>
      <c r="H95" s="17" t="s">
        <v>27</v>
      </c>
      <c r="I95" s="17" t="s">
        <v>16</v>
      </c>
      <c r="K95" s="25"/>
    </row>
    <row r="96" spans="1:9" ht="13.5">
      <c r="A96" s="24">
        <v>684.7</v>
      </c>
      <c r="B96" s="103">
        <v>41121</v>
      </c>
      <c r="C96" s="125">
        <f aca="true" t="shared" si="0" ref="C96:C105">A96</f>
        <v>684.7</v>
      </c>
      <c r="D96" s="127">
        <f aca="true" t="shared" si="1" ref="D96:D105">B96</f>
        <v>41121</v>
      </c>
      <c r="E96" s="38" t="s">
        <v>11</v>
      </c>
      <c r="F96" s="17" t="s">
        <v>19</v>
      </c>
      <c r="G96" s="17" t="s">
        <v>16</v>
      </c>
      <c r="H96" s="32" t="s">
        <v>70</v>
      </c>
      <c r="I96" s="17"/>
    </row>
    <row r="97" spans="1:9" ht="13.5">
      <c r="A97" s="24">
        <v>490</v>
      </c>
      <c r="B97" s="103">
        <v>41125</v>
      </c>
      <c r="C97" s="125">
        <f t="shared" si="0"/>
        <v>490</v>
      </c>
      <c r="D97" s="127">
        <f t="shared" si="1"/>
        <v>41125</v>
      </c>
      <c r="E97" s="39" t="s">
        <v>187</v>
      </c>
      <c r="F97" s="17" t="s">
        <v>19</v>
      </c>
      <c r="G97" s="17" t="s">
        <v>16</v>
      </c>
      <c r="H97" s="17" t="s">
        <v>77</v>
      </c>
      <c r="I97" s="17" t="s">
        <v>155</v>
      </c>
    </row>
    <row r="98" spans="1:9" ht="14.25" thickBot="1">
      <c r="A98" s="24">
        <v>1453.49</v>
      </c>
      <c r="B98" s="103">
        <v>41138</v>
      </c>
      <c r="C98" s="130">
        <f t="shared" si="0"/>
        <v>1453.49</v>
      </c>
      <c r="D98" s="128">
        <f t="shared" si="1"/>
        <v>41138</v>
      </c>
      <c r="E98" s="33" t="s">
        <v>181</v>
      </c>
      <c r="F98" s="17" t="s">
        <v>20</v>
      </c>
      <c r="G98" s="17" t="s">
        <v>40</v>
      </c>
      <c r="H98" s="17" t="s">
        <v>27</v>
      </c>
      <c r="I98" s="17" t="s">
        <v>16</v>
      </c>
    </row>
    <row r="99" spans="1:9" ht="14.25" thickBot="1">
      <c r="A99" s="24">
        <v>321.24</v>
      </c>
      <c r="B99" s="103">
        <v>41152</v>
      </c>
      <c r="C99" s="140">
        <f t="shared" si="0"/>
        <v>321.24</v>
      </c>
      <c r="D99" s="138">
        <f t="shared" si="1"/>
        <v>41152</v>
      </c>
      <c r="E99" s="139" t="s">
        <v>11</v>
      </c>
      <c r="F99" s="17" t="s">
        <v>19</v>
      </c>
      <c r="G99" s="17" t="s">
        <v>16</v>
      </c>
      <c r="H99" s="32" t="s">
        <v>70</v>
      </c>
      <c r="I99" s="17"/>
    </row>
    <row r="100" spans="1:9" ht="13.5">
      <c r="A100" s="24">
        <v>1377.53</v>
      </c>
      <c r="B100" s="103">
        <v>41173</v>
      </c>
      <c r="C100" s="125">
        <f t="shared" si="0"/>
        <v>1377.53</v>
      </c>
      <c r="D100" s="127">
        <f t="shared" si="1"/>
        <v>41173</v>
      </c>
      <c r="E100" s="38" t="s">
        <v>181</v>
      </c>
      <c r="F100" s="17" t="s">
        <v>20</v>
      </c>
      <c r="G100" s="17" t="s">
        <v>40</v>
      </c>
      <c r="H100" s="17" t="s">
        <v>27</v>
      </c>
      <c r="I100" s="17" t="s">
        <v>16</v>
      </c>
    </row>
    <row r="101" spans="1:9" ht="14.25" thickBot="1">
      <c r="A101" s="24">
        <v>301.41</v>
      </c>
      <c r="B101" s="103">
        <v>41180</v>
      </c>
      <c r="C101" s="130">
        <f t="shared" si="0"/>
        <v>301.41</v>
      </c>
      <c r="D101" s="128">
        <f t="shared" si="1"/>
        <v>41180</v>
      </c>
      <c r="E101" s="33" t="s">
        <v>11</v>
      </c>
      <c r="F101" s="17" t="s">
        <v>19</v>
      </c>
      <c r="G101" s="17" t="s">
        <v>16</v>
      </c>
      <c r="H101" s="32" t="s">
        <v>70</v>
      </c>
      <c r="I101" s="17"/>
    </row>
    <row r="102" spans="1:9" ht="13.5">
      <c r="A102" s="24">
        <v>1387.27</v>
      </c>
      <c r="B102" s="103">
        <v>41201</v>
      </c>
      <c r="C102" s="125">
        <f t="shared" si="0"/>
        <v>1387.27</v>
      </c>
      <c r="D102" s="127">
        <f t="shared" si="1"/>
        <v>41201</v>
      </c>
      <c r="E102" s="38" t="s">
        <v>181</v>
      </c>
      <c r="F102" s="17" t="s">
        <v>20</v>
      </c>
      <c r="G102" s="17" t="s">
        <v>40</v>
      </c>
      <c r="H102" s="17" t="s">
        <v>27</v>
      </c>
      <c r="I102" s="17" t="s">
        <v>16</v>
      </c>
    </row>
    <row r="103" spans="1:9" ht="13.5">
      <c r="A103" s="24">
        <v>200.97</v>
      </c>
      <c r="B103" s="103">
        <v>41213</v>
      </c>
      <c r="C103" s="125">
        <f t="shared" si="0"/>
        <v>200.97</v>
      </c>
      <c r="D103" s="127">
        <f t="shared" si="1"/>
        <v>41213</v>
      </c>
      <c r="E103" s="38" t="s">
        <v>11</v>
      </c>
      <c r="F103" s="17" t="s">
        <v>19</v>
      </c>
      <c r="G103" s="17" t="s">
        <v>16</v>
      </c>
      <c r="H103" s="32" t="s">
        <v>70</v>
      </c>
      <c r="I103" s="17"/>
    </row>
    <row r="104" spans="1:9" ht="14.25" thickBot="1">
      <c r="A104" s="24">
        <v>1537.59</v>
      </c>
      <c r="B104" s="103">
        <v>41229</v>
      </c>
      <c r="C104" s="141">
        <f t="shared" si="0"/>
        <v>1537.59</v>
      </c>
      <c r="D104" s="128">
        <f t="shared" si="1"/>
        <v>41229</v>
      </c>
      <c r="E104" s="33" t="s">
        <v>181</v>
      </c>
      <c r="F104" s="17" t="s">
        <v>20</v>
      </c>
      <c r="G104" s="17" t="s">
        <v>40</v>
      </c>
      <c r="H104" s="17" t="s">
        <v>27</v>
      </c>
      <c r="I104" s="17" t="s">
        <v>16</v>
      </c>
    </row>
    <row r="105" spans="1:9" ht="13.5">
      <c r="A105" s="24">
        <v>181.18</v>
      </c>
      <c r="B105" s="103">
        <v>41242</v>
      </c>
      <c r="C105" s="125">
        <f t="shared" si="0"/>
        <v>181.18</v>
      </c>
      <c r="D105" s="127">
        <f t="shared" si="1"/>
        <v>41242</v>
      </c>
      <c r="E105" s="38" t="s">
        <v>11</v>
      </c>
      <c r="F105" s="17" t="s">
        <v>19</v>
      </c>
      <c r="G105" s="17" t="s">
        <v>16</v>
      </c>
      <c r="H105" s="32" t="s">
        <v>70</v>
      </c>
      <c r="I105" s="17"/>
    </row>
    <row r="106" spans="1:9" ht="14.25" thickBot="1">
      <c r="A106" s="24">
        <v>219.84</v>
      </c>
      <c r="B106" s="103">
        <v>41246</v>
      </c>
      <c r="C106" s="141">
        <v>219.84</v>
      </c>
      <c r="D106" s="128">
        <f aca="true" t="shared" si="2" ref="D106:D116">B106</f>
        <v>41246</v>
      </c>
      <c r="E106" s="33" t="s">
        <v>182</v>
      </c>
      <c r="F106" s="17" t="s">
        <v>19</v>
      </c>
      <c r="G106" s="17" t="s">
        <v>16</v>
      </c>
      <c r="H106" s="17" t="s">
        <v>77</v>
      </c>
      <c r="I106" s="17" t="s">
        <v>188</v>
      </c>
    </row>
    <row r="107" spans="1:9" ht="13.5">
      <c r="A107" s="24">
        <v>1543.27</v>
      </c>
      <c r="B107" s="103">
        <v>41264</v>
      </c>
      <c r="C107" s="125">
        <f>A107</f>
        <v>1543.27</v>
      </c>
      <c r="D107" s="127">
        <f t="shared" si="2"/>
        <v>41264</v>
      </c>
      <c r="E107" s="38" t="s">
        <v>181</v>
      </c>
      <c r="F107" s="17" t="s">
        <v>20</v>
      </c>
      <c r="G107" s="17" t="s">
        <v>40</v>
      </c>
      <c r="H107" s="17" t="s">
        <v>27</v>
      </c>
      <c r="I107" s="17" t="s">
        <v>16</v>
      </c>
    </row>
    <row r="108" spans="1:9" ht="13.5">
      <c r="A108" s="24">
        <v>142.27</v>
      </c>
      <c r="B108" s="103">
        <v>41274</v>
      </c>
      <c r="C108" s="125">
        <f>A108</f>
        <v>142.27</v>
      </c>
      <c r="D108" s="127">
        <f t="shared" si="2"/>
        <v>41274</v>
      </c>
      <c r="E108" s="38" t="s">
        <v>11</v>
      </c>
      <c r="F108" s="17" t="s">
        <v>19</v>
      </c>
      <c r="G108" s="17" t="s">
        <v>16</v>
      </c>
      <c r="H108" s="32" t="s">
        <v>70</v>
      </c>
      <c r="I108" s="17"/>
    </row>
    <row r="109" spans="1:9" ht="13.5">
      <c r="A109" s="24">
        <v>300.26</v>
      </c>
      <c r="B109" s="103">
        <v>41284</v>
      </c>
      <c r="C109" s="216">
        <v>480.26</v>
      </c>
      <c r="D109" s="212">
        <f t="shared" si="2"/>
        <v>41284</v>
      </c>
      <c r="E109" s="39" t="s">
        <v>414</v>
      </c>
      <c r="F109" s="17" t="s">
        <v>20</v>
      </c>
      <c r="G109" s="17" t="s">
        <v>16</v>
      </c>
      <c r="H109" s="17" t="s">
        <v>21</v>
      </c>
      <c r="I109" s="17" t="s">
        <v>151</v>
      </c>
    </row>
    <row r="110" spans="1:9" ht="13.5">
      <c r="A110" s="24">
        <v>180</v>
      </c>
      <c r="B110" s="103">
        <v>41284</v>
      </c>
      <c r="C110" s="216"/>
      <c r="D110" s="212"/>
      <c r="E110" s="38" t="s">
        <v>182</v>
      </c>
      <c r="F110" s="17" t="s">
        <v>19</v>
      </c>
      <c r="G110" s="17" t="s">
        <v>16</v>
      </c>
      <c r="H110" s="17" t="s">
        <v>77</v>
      </c>
      <c r="I110" s="17" t="s">
        <v>188</v>
      </c>
    </row>
    <row r="111" spans="1:9" ht="14.25" thickBot="1">
      <c r="A111" s="24">
        <v>1541.67</v>
      </c>
      <c r="B111" s="103">
        <v>41292</v>
      </c>
      <c r="C111" s="141">
        <f aca="true" t="shared" si="3" ref="C111:C116">A111</f>
        <v>1541.67</v>
      </c>
      <c r="D111" s="128">
        <f t="shared" si="2"/>
        <v>41292</v>
      </c>
      <c r="E111" s="33" t="s">
        <v>181</v>
      </c>
      <c r="F111" s="17" t="s">
        <v>20</v>
      </c>
      <c r="G111" s="17" t="s">
        <v>40</v>
      </c>
      <c r="H111" s="17" t="s">
        <v>27</v>
      </c>
      <c r="I111" s="17" t="s">
        <v>16</v>
      </c>
    </row>
    <row r="112" spans="1:9" ht="13.5">
      <c r="A112" s="24">
        <v>136.97</v>
      </c>
      <c r="B112" s="103">
        <v>41305</v>
      </c>
      <c r="C112" s="125">
        <f t="shared" si="3"/>
        <v>136.97</v>
      </c>
      <c r="D112" s="127">
        <f t="shared" si="2"/>
        <v>41305</v>
      </c>
      <c r="E112" s="38" t="s">
        <v>11</v>
      </c>
      <c r="F112" s="17" t="s">
        <v>19</v>
      </c>
      <c r="G112" s="17" t="s">
        <v>16</v>
      </c>
      <c r="H112" s="32" t="s">
        <v>70</v>
      </c>
      <c r="I112" s="17"/>
    </row>
    <row r="113" spans="1:9" ht="14.25" thickBot="1">
      <c r="A113" s="24">
        <v>1531.45</v>
      </c>
      <c r="B113" s="103">
        <v>41320</v>
      </c>
      <c r="C113" s="141">
        <f t="shared" si="3"/>
        <v>1531.45</v>
      </c>
      <c r="D113" s="128">
        <f t="shared" si="2"/>
        <v>41320</v>
      </c>
      <c r="E113" s="33" t="s">
        <v>181</v>
      </c>
      <c r="F113" s="17" t="s">
        <v>20</v>
      </c>
      <c r="G113" s="17" t="s">
        <v>40</v>
      </c>
      <c r="H113" s="17" t="s">
        <v>27</v>
      </c>
      <c r="I113" s="17" t="s">
        <v>16</v>
      </c>
    </row>
    <row r="114" spans="1:9" ht="13.5">
      <c r="A114" s="24">
        <v>125.38</v>
      </c>
      <c r="B114" s="103">
        <v>41333</v>
      </c>
      <c r="C114" s="125">
        <f t="shared" si="3"/>
        <v>125.38</v>
      </c>
      <c r="D114" s="127">
        <f t="shared" si="2"/>
        <v>41333</v>
      </c>
      <c r="E114" s="38" t="s">
        <v>11</v>
      </c>
      <c r="F114" s="17" t="s">
        <v>19</v>
      </c>
      <c r="G114" s="17" t="s">
        <v>16</v>
      </c>
      <c r="H114" s="32" t="s">
        <v>70</v>
      </c>
      <c r="I114" s="17"/>
    </row>
    <row r="115" spans="1:9" ht="14.25" thickBot="1">
      <c r="A115" s="24">
        <v>1559.49</v>
      </c>
      <c r="B115" s="103">
        <v>41348</v>
      </c>
      <c r="C115" s="141">
        <f t="shared" si="3"/>
        <v>1559.49</v>
      </c>
      <c r="D115" s="128">
        <f t="shared" si="2"/>
        <v>41348</v>
      </c>
      <c r="E115" s="33" t="s">
        <v>181</v>
      </c>
      <c r="F115" s="17" t="s">
        <v>20</v>
      </c>
      <c r="G115" s="17" t="s">
        <v>40</v>
      </c>
      <c r="H115" s="17" t="s">
        <v>27</v>
      </c>
      <c r="I115" s="17" t="s">
        <v>16</v>
      </c>
    </row>
    <row r="116" spans="1:9" ht="13.5">
      <c r="A116" s="24">
        <v>235.44</v>
      </c>
      <c r="B116" s="103">
        <v>41362</v>
      </c>
      <c r="C116" s="142">
        <f t="shared" si="3"/>
        <v>235.44</v>
      </c>
      <c r="D116" s="127">
        <f t="shared" si="2"/>
        <v>41362</v>
      </c>
      <c r="E116" s="38" t="s">
        <v>11</v>
      </c>
      <c r="F116" s="17" t="s">
        <v>19</v>
      </c>
      <c r="G116" s="17" t="s">
        <v>16</v>
      </c>
      <c r="H116" s="32" t="s">
        <v>70</v>
      </c>
      <c r="I116" s="17"/>
    </row>
    <row r="117" spans="1:9" ht="12.75">
      <c r="A117" s="17">
        <v>30</v>
      </c>
      <c r="B117" s="103">
        <v>41371</v>
      </c>
      <c r="C117" s="142">
        <v>30</v>
      </c>
      <c r="D117" s="143">
        <v>41374</v>
      </c>
      <c r="E117" s="38" t="s">
        <v>182</v>
      </c>
      <c r="F117" s="17" t="s">
        <v>19</v>
      </c>
      <c r="G117" s="144" t="s">
        <v>16</v>
      </c>
      <c r="H117" s="17" t="s">
        <v>22</v>
      </c>
      <c r="I117" s="17" t="s">
        <v>189</v>
      </c>
    </row>
    <row r="118" spans="1:9" ht="13.5">
      <c r="A118" s="24">
        <v>1473.47</v>
      </c>
      <c r="B118" s="103">
        <v>41383</v>
      </c>
      <c r="C118" s="125">
        <f aca="true" t="shared" si="4" ref="C118:C135">A118</f>
        <v>1473.47</v>
      </c>
      <c r="D118" s="127">
        <f aca="true" t="shared" si="5" ref="D118:D135">B118</f>
        <v>41383</v>
      </c>
      <c r="E118" s="38" t="s">
        <v>181</v>
      </c>
      <c r="F118" s="17" t="s">
        <v>20</v>
      </c>
      <c r="G118" s="17" t="s">
        <v>40</v>
      </c>
      <c r="H118" s="17" t="s">
        <v>27</v>
      </c>
      <c r="I118" s="17" t="s">
        <v>16</v>
      </c>
    </row>
    <row r="119" spans="1:9" ht="13.5">
      <c r="A119" s="24">
        <v>83.84</v>
      </c>
      <c r="B119" s="103">
        <v>41394</v>
      </c>
      <c r="C119" s="125">
        <f t="shared" si="4"/>
        <v>83.84</v>
      </c>
      <c r="D119" s="127">
        <f t="shared" si="5"/>
        <v>41394</v>
      </c>
      <c r="E119" s="38" t="s">
        <v>11</v>
      </c>
      <c r="F119" s="17" t="s">
        <v>19</v>
      </c>
      <c r="G119" s="17" t="s">
        <v>16</v>
      </c>
      <c r="H119" s="32" t="s">
        <v>70</v>
      </c>
      <c r="I119" s="17"/>
    </row>
    <row r="120" spans="1:9" ht="13.5">
      <c r="A120" s="42">
        <v>1214.65</v>
      </c>
      <c r="B120" s="105">
        <v>41411</v>
      </c>
      <c r="C120" s="129">
        <f t="shared" si="4"/>
        <v>1214.65</v>
      </c>
      <c r="D120" s="126">
        <f t="shared" si="5"/>
        <v>41411</v>
      </c>
      <c r="E120" s="43" t="s">
        <v>181</v>
      </c>
      <c r="F120" s="22" t="s">
        <v>20</v>
      </c>
      <c r="G120" s="22" t="s">
        <v>40</v>
      </c>
      <c r="H120" s="22" t="s">
        <v>27</v>
      </c>
      <c r="I120" s="22" t="s">
        <v>16</v>
      </c>
    </row>
    <row r="121" spans="1:9" ht="13.5">
      <c r="A121" s="42">
        <v>96.66</v>
      </c>
      <c r="B121" s="105">
        <v>41422</v>
      </c>
      <c r="C121" s="46">
        <f t="shared" si="4"/>
        <v>96.66</v>
      </c>
      <c r="D121" s="126">
        <f t="shared" si="5"/>
        <v>41422</v>
      </c>
      <c r="E121" s="43" t="s">
        <v>11</v>
      </c>
      <c r="F121" s="22" t="s">
        <v>19</v>
      </c>
      <c r="G121" s="22" t="s">
        <v>16</v>
      </c>
      <c r="H121" s="44" t="s">
        <v>70</v>
      </c>
      <c r="I121" s="22"/>
    </row>
    <row r="122" spans="1:9" ht="13.5">
      <c r="A122" s="42">
        <v>1436.91</v>
      </c>
      <c r="B122" s="105">
        <v>41446</v>
      </c>
      <c r="C122" s="129">
        <f t="shared" si="4"/>
        <v>1436.91</v>
      </c>
      <c r="D122" s="126">
        <f t="shared" si="5"/>
        <v>41446</v>
      </c>
      <c r="E122" s="43" t="s">
        <v>181</v>
      </c>
      <c r="F122" s="22" t="s">
        <v>20</v>
      </c>
      <c r="G122" s="22" t="s">
        <v>40</v>
      </c>
      <c r="H122" s="22" t="s">
        <v>27</v>
      </c>
      <c r="I122" s="22" t="s">
        <v>16</v>
      </c>
    </row>
    <row r="123" spans="1:9" ht="14.25" thickBot="1">
      <c r="A123" s="42">
        <v>105.75</v>
      </c>
      <c r="B123" s="105">
        <v>41453</v>
      </c>
      <c r="C123" s="47">
        <f t="shared" si="4"/>
        <v>105.75</v>
      </c>
      <c r="D123" s="132">
        <f t="shared" si="5"/>
        <v>41453</v>
      </c>
      <c r="E123" s="45" t="s">
        <v>11</v>
      </c>
      <c r="F123" s="22" t="s">
        <v>19</v>
      </c>
      <c r="G123" s="22" t="s">
        <v>16</v>
      </c>
      <c r="H123" s="44" t="s">
        <v>70</v>
      </c>
      <c r="I123" s="22"/>
    </row>
    <row r="124" spans="1:9" ht="13.5">
      <c r="A124" s="42">
        <v>1325.33</v>
      </c>
      <c r="B124" s="105">
        <v>41474</v>
      </c>
      <c r="C124" s="129">
        <f t="shared" si="4"/>
        <v>1325.33</v>
      </c>
      <c r="D124" s="126">
        <f t="shared" si="5"/>
        <v>41474</v>
      </c>
      <c r="E124" s="43" t="s">
        <v>181</v>
      </c>
      <c r="F124" s="22" t="s">
        <v>20</v>
      </c>
      <c r="G124" s="22" t="s">
        <v>40</v>
      </c>
      <c r="H124" s="22" t="s">
        <v>27</v>
      </c>
      <c r="I124" s="22" t="s">
        <v>16</v>
      </c>
    </row>
    <row r="125" spans="1:9" ht="13.5">
      <c r="A125" s="42">
        <v>314.29</v>
      </c>
      <c r="B125" s="105">
        <v>41485</v>
      </c>
      <c r="C125" s="46">
        <f t="shared" si="4"/>
        <v>314.29</v>
      </c>
      <c r="D125" s="126">
        <f t="shared" si="5"/>
        <v>41485</v>
      </c>
      <c r="E125" s="43" t="s">
        <v>11</v>
      </c>
      <c r="F125" s="22" t="s">
        <v>19</v>
      </c>
      <c r="G125" s="22" t="s">
        <v>16</v>
      </c>
      <c r="H125" s="44" t="s">
        <v>70</v>
      </c>
      <c r="I125" s="22"/>
    </row>
    <row r="126" spans="1:9" ht="14.25" thickBot="1">
      <c r="A126" s="42">
        <v>1438.09</v>
      </c>
      <c r="B126" s="105">
        <v>41502</v>
      </c>
      <c r="C126" s="131">
        <f t="shared" si="4"/>
        <v>1438.09</v>
      </c>
      <c r="D126" s="132">
        <f t="shared" si="5"/>
        <v>41502</v>
      </c>
      <c r="E126" s="45" t="s">
        <v>181</v>
      </c>
      <c r="F126" s="22" t="s">
        <v>20</v>
      </c>
      <c r="G126" s="22" t="s">
        <v>40</v>
      </c>
      <c r="H126" s="22" t="s">
        <v>27</v>
      </c>
      <c r="I126" s="22" t="s">
        <v>16</v>
      </c>
    </row>
    <row r="127" spans="1:9" ht="14.25" thickBot="1">
      <c r="A127" s="42">
        <v>103.27</v>
      </c>
      <c r="B127" s="105">
        <v>41516</v>
      </c>
      <c r="C127" s="51">
        <f t="shared" si="4"/>
        <v>103.27</v>
      </c>
      <c r="D127" s="49">
        <f t="shared" si="5"/>
        <v>41516</v>
      </c>
      <c r="E127" s="50" t="s">
        <v>11</v>
      </c>
      <c r="F127" s="22" t="s">
        <v>19</v>
      </c>
      <c r="G127" s="22" t="s">
        <v>16</v>
      </c>
      <c r="H127" s="44" t="s">
        <v>70</v>
      </c>
      <c r="I127" s="22"/>
    </row>
    <row r="128" spans="1:9" ht="13.5">
      <c r="A128" s="42">
        <v>1308.87</v>
      </c>
      <c r="B128" s="105">
        <v>41537</v>
      </c>
      <c r="C128" s="129">
        <f t="shared" si="4"/>
        <v>1308.87</v>
      </c>
      <c r="D128" s="126">
        <f t="shared" si="5"/>
        <v>41537</v>
      </c>
      <c r="E128" s="43" t="s">
        <v>181</v>
      </c>
      <c r="F128" s="22" t="s">
        <v>20</v>
      </c>
      <c r="G128" s="22" t="s">
        <v>40</v>
      </c>
      <c r="H128" s="22" t="s">
        <v>27</v>
      </c>
      <c r="I128" s="22" t="s">
        <v>16</v>
      </c>
    </row>
    <row r="129" spans="1:9" ht="13.5">
      <c r="A129" s="42">
        <v>120.91</v>
      </c>
      <c r="B129" s="105">
        <v>41544</v>
      </c>
      <c r="C129" s="46">
        <f t="shared" si="4"/>
        <v>120.91</v>
      </c>
      <c r="D129" s="126">
        <f t="shared" si="5"/>
        <v>41544</v>
      </c>
      <c r="E129" s="43" t="s">
        <v>11</v>
      </c>
      <c r="F129" s="22" t="s">
        <v>19</v>
      </c>
      <c r="G129" s="22" t="s">
        <v>16</v>
      </c>
      <c r="H129" s="44" t="s">
        <v>70</v>
      </c>
      <c r="I129" s="22"/>
    </row>
    <row r="130" spans="1:9" ht="14.25" thickBot="1">
      <c r="A130" s="42">
        <v>1442.57</v>
      </c>
      <c r="B130" s="105">
        <v>41565</v>
      </c>
      <c r="C130" s="131">
        <f t="shared" si="4"/>
        <v>1442.57</v>
      </c>
      <c r="D130" s="132">
        <f t="shared" si="5"/>
        <v>41565</v>
      </c>
      <c r="E130" s="45" t="s">
        <v>181</v>
      </c>
      <c r="F130" s="22" t="s">
        <v>20</v>
      </c>
      <c r="G130" s="22" t="s">
        <v>40</v>
      </c>
      <c r="H130" s="22" t="s">
        <v>27</v>
      </c>
      <c r="I130" s="22" t="s">
        <v>16</v>
      </c>
    </row>
    <row r="131" spans="1:9" ht="13.5">
      <c r="A131" s="42">
        <v>81.81</v>
      </c>
      <c r="B131" s="105">
        <v>41577</v>
      </c>
      <c r="C131" s="46">
        <f t="shared" si="4"/>
        <v>81.81</v>
      </c>
      <c r="D131" s="126">
        <f t="shared" si="5"/>
        <v>41577</v>
      </c>
      <c r="E131" s="43" t="s">
        <v>11</v>
      </c>
      <c r="F131" s="22" t="s">
        <v>19</v>
      </c>
      <c r="G131" s="22" t="s">
        <v>16</v>
      </c>
      <c r="H131" s="44" t="s">
        <v>70</v>
      </c>
      <c r="I131" s="22"/>
    </row>
    <row r="132" spans="1:9" ht="14.25" thickBot="1">
      <c r="A132" s="42">
        <v>1774.17</v>
      </c>
      <c r="B132" s="105">
        <v>41593</v>
      </c>
      <c r="C132" s="131">
        <f t="shared" si="4"/>
        <v>1774.17</v>
      </c>
      <c r="D132" s="132">
        <f t="shared" si="5"/>
        <v>41593</v>
      </c>
      <c r="E132" s="45" t="s">
        <v>181</v>
      </c>
      <c r="F132" s="22" t="s">
        <v>20</v>
      </c>
      <c r="G132" s="22" t="s">
        <v>40</v>
      </c>
      <c r="H132" s="22" t="s">
        <v>27</v>
      </c>
      <c r="I132" s="22" t="s">
        <v>16</v>
      </c>
    </row>
    <row r="133" spans="1:9" ht="14.25" thickBot="1">
      <c r="A133" s="42">
        <v>100.43</v>
      </c>
      <c r="B133" s="105">
        <v>41607</v>
      </c>
      <c r="C133" s="51">
        <f t="shared" si="4"/>
        <v>100.43</v>
      </c>
      <c r="D133" s="49">
        <f t="shared" si="5"/>
        <v>41607</v>
      </c>
      <c r="E133" s="50" t="s">
        <v>11</v>
      </c>
      <c r="F133" s="22" t="s">
        <v>19</v>
      </c>
      <c r="G133" s="22" t="s">
        <v>16</v>
      </c>
      <c r="H133" s="44" t="s">
        <v>70</v>
      </c>
      <c r="I133" s="22"/>
    </row>
    <row r="134" spans="1:9" ht="13.5">
      <c r="A134" s="42">
        <v>1542.67</v>
      </c>
      <c r="B134" s="105">
        <v>41628</v>
      </c>
      <c r="C134" s="129">
        <f t="shared" si="4"/>
        <v>1542.67</v>
      </c>
      <c r="D134" s="126">
        <f t="shared" si="5"/>
        <v>41628</v>
      </c>
      <c r="E134" s="43" t="s">
        <v>181</v>
      </c>
      <c r="F134" s="22" t="s">
        <v>20</v>
      </c>
      <c r="G134" s="22" t="s">
        <v>40</v>
      </c>
      <c r="H134" s="22" t="s">
        <v>27</v>
      </c>
      <c r="I134" s="22" t="s">
        <v>16</v>
      </c>
    </row>
    <row r="135" spans="1:9" ht="13.5">
      <c r="A135" s="42">
        <v>35.37</v>
      </c>
      <c r="B135" s="105">
        <v>41635</v>
      </c>
      <c r="C135" s="46">
        <f t="shared" si="4"/>
        <v>35.37</v>
      </c>
      <c r="D135" s="126">
        <f t="shared" si="5"/>
        <v>41635</v>
      </c>
      <c r="E135" s="43" t="s">
        <v>11</v>
      </c>
      <c r="F135" s="22" t="s">
        <v>19</v>
      </c>
      <c r="G135" s="22" t="s">
        <v>16</v>
      </c>
      <c r="H135" s="44" t="s">
        <v>70</v>
      </c>
      <c r="I135" s="22"/>
    </row>
    <row r="136" spans="1:9" ht="12.75">
      <c r="A136" s="22">
        <v>473</v>
      </c>
      <c r="B136" s="105">
        <v>41643</v>
      </c>
      <c r="C136" s="46">
        <v>473</v>
      </c>
      <c r="D136" s="94">
        <v>41646</v>
      </c>
      <c r="E136" s="52" t="s">
        <v>190</v>
      </c>
      <c r="F136" s="22" t="s">
        <v>20</v>
      </c>
      <c r="G136" s="22" t="s">
        <v>16</v>
      </c>
      <c r="H136" s="22" t="s">
        <v>21</v>
      </c>
      <c r="I136" s="22" t="s">
        <v>151</v>
      </c>
    </row>
    <row r="137" spans="1:9" ht="14.25" thickBot="1">
      <c r="A137" s="42">
        <v>1609.29</v>
      </c>
      <c r="B137" s="105">
        <v>41656</v>
      </c>
      <c r="C137" s="131">
        <f aca="true" t="shared" si="6" ref="C137:C145">A137</f>
        <v>1609.29</v>
      </c>
      <c r="D137" s="132">
        <f aca="true" t="shared" si="7" ref="D137:D151">B137</f>
        <v>41656</v>
      </c>
      <c r="E137" s="45" t="s">
        <v>181</v>
      </c>
      <c r="F137" s="22" t="s">
        <v>20</v>
      </c>
      <c r="G137" s="22" t="s">
        <v>40</v>
      </c>
      <c r="H137" s="22" t="s">
        <v>27</v>
      </c>
      <c r="I137" s="22" t="s">
        <v>16</v>
      </c>
    </row>
    <row r="138" spans="1:9" ht="14.25" thickBot="1">
      <c r="A138" s="42">
        <v>102.59</v>
      </c>
      <c r="B138" s="105">
        <v>41670</v>
      </c>
      <c r="C138" s="51">
        <f t="shared" si="6"/>
        <v>102.59</v>
      </c>
      <c r="D138" s="49">
        <f t="shared" si="7"/>
        <v>41670</v>
      </c>
      <c r="E138" s="50" t="s">
        <v>11</v>
      </c>
      <c r="F138" s="22" t="s">
        <v>19</v>
      </c>
      <c r="G138" s="22" t="s">
        <v>16</v>
      </c>
      <c r="H138" s="44" t="s">
        <v>70</v>
      </c>
      <c r="I138" s="22"/>
    </row>
    <row r="139" spans="1:9" ht="13.5">
      <c r="A139" s="42">
        <v>1666.99</v>
      </c>
      <c r="B139" s="105">
        <v>41691</v>
      </c>
      <c r="C139" s="129">
        <f t="shared" si="6"/>
        <v>1666.99</v>
      </c>
      <c r="D139" s="126">
        <f t="shared" si="7"/>
        <v>41691</v>
      </c>
      <c r="E139" s="43" t="s">
        <v>181</v>
      </c>
      <c r="F139" s="22" t="s">
        <v>20</v>
      </c>
      <c r="G139" s="22" t="s">
        <v>40</v>
      </c>
      <c r="H139" s="22" t="s">
        <v>27</v>
      </c>
      <c r="I139" s="22" t="s">
        <v>16</v>
      </c>
    </row>
    <row r="140" spans="1:9" ht="14.25" thickBot="1">
      <c r="A140" s="42">
        <v>74.28</v>
      </c>
      <c r="B140" s="105">
        <v>41698</v>
      </c>
      <c r="C140" s="47">
        <f t="shared" si="6"/>
        <v>74.28</v>
      </c>
      <c r="D140" s="132">
        <f t="shared" si="7"/>
        <v>41698</v>
      </c>
      <c r="E140" s="45" t="s">
        <v>11</v>
      </c>
      <c r="F140" s="22" t="s">
        <v>19</v>
      </c>
      <c r="G140" s="22" t="s">
        <v>16</v>
      </c>
      <c r="H140" s="44" t="s">
        <v>70</v>
      </c>
      <c r="I140" s="22"/>
    </row>
    <row r="141" spans="1:9" ht="13.5">
      <c r="A141" s="42">
        <v>1592.66</v>
      </c>
      <c r="B141" s="105">
        <v>41719</v>
      </c>
      <c r="C141" s="129">
        <f t="shared" si="6"/>
        <v>1592.66</v>
      </c>
      <c r="D141" s="126">
        <f t="shared" si="7"/>
        <v>41719</v>
      </c>
      <c r="E141" s="43" t="s">
        <v>181</v>
      </c>
      <c r="F141" s="22" t="s">
        <v>20</v>
      </c>
      <c r="G141" s="22" t="s">
        <v>40</v>
      </c>
      <c r="H141" s="22" t="s">
        <v>27</v>
      </c>
      <c r="I141" s="22" t="s">
        <v>16</v>
      </c>
    </row>
    <row r="142" spans="1:9" ht="14.25" thickBot="1">
      <c r="A142" s="42">
        <v>50.76</v>
      </c>
      <c r="B142" s="105">
        <v>41729</v>
      </c>
      <c r="C142" s="47">
        <f t="shared" si="6"/>
        <v>50.76</v>
      </c>
      <c r="D142" s="132">
        <f t="shared" si="7"/>
        <v>41729</v>
      </c>
      <c r="E142" s="45" t="s">
        <v>11</v>
      </c>
      <c r="F142" s="22" t="s">
        <v>19</v>
      </c>
      <c r="G142" s="22" t="s">
        <v>16</v>
      </c>
      <c r="H142" s="44" t="s">
        <v>70</v>
      </c>
      <c r="I142" s="22"/>
    </row>
    <row r="143" spans="1:9" ht="13.5">
      <c r="A143" s="42">
        <v>1941</v>
      </c>
      <c r="B143" s="105">
        <v>41747</v>
      </c>
      <c r="C143" s="129">
        <f t="shared" si="6"/>
        <v>1941</v>
      </c>
      <c r="D143" s="126">
        <f t="shared" si="7"/>
        <v>41747</v>
      </c>
      <c r="E143" s="43" t="s">
        <v>181</v>
      </c>
      <c r="F143" s="22" t="s">
        <v>20</v>
      </c>
      <c r="G143" s="22" t="s">
        <v>40</v>
      </c>
      <c r="H143" s="22" t="s">
        <v>27</v>
      </c>
      <c r="I143" s="22" t="s">
        <v>16</v>
      </c>
    </row>
    <row r="144" spans="1:9" ht="13.5">
      <c r="A144" s="42">
        <v>48.84</v>
      </c>
      <c r="B144" s="105">
        <v>41759</v>
      </c>
      <c r="C144" s="46">
        <f t="shared" si="6"/>
        <v>48.84</v>
      </c>
      <c r="D144" s="126">
        <f t="shared" si="7"/>
        <v>41759</v>
      </c>
      <c r="E144" s="43" t="s">
        <v>11</v>
      </c>
      <c r="F144" s="22" t="s">
        <v>19</v>
      </c>
      <c r="G144" s="22" t="s">
        <v>16</v>
      </c>
      <c r="H144" s="44" t="s">
        <v>70</v>
      </c>
      <c r="I144" s="22"/>
    </row>
    <row r="145" spans="1:9" ht="14.25" thickBot="1">
      <c r="A145" s="58">
        <v>1673.28</v>
      </c>
      <c r="B145" s="106">
        <v>41775</v>
      </c>
      <c r="C145" s="69">
        <f t="shared" si="6"/>
        <v>1673.28</v>
      </c>
      <c r="D145" s="67">
        <f t="shared" si="7"/>
        <v>41775</v>
      </c>
      <c r="E145" s="68" t="s">
        <v>181</v>
      </c>
      <c r="F145" s="63" t="s">
        <v>20</v>
      </c>
      <c r="G145" s="63" t="s">
        <v>16</v>
      </c>
      <c r="H145" s="63" t="s">
        <v>40</v>
      </c>
      <c r="I145" s="63" t="s">
        <v>27</v>
      </c>
    </row>
    <row r="146" spans="1:9" ht="14.25" thickBot="1">
      <c r="A146" s="58">
        <v>52.96</v>
      </c>
      <c r="B146" s="106">
        <v>41789</v>
      </c>
      <c r="C146" s="133">
        <f aca="true" t="shared" si="8" ref="C146:C151">A146</f>
        <v>52.96</v>
      </c>
      <c r="D146" s="71">
        <f t="shared" si="7"/>
        <v>41789</v>
      </c>
      <c r="E146" s="72" t="s">
        <v>11</v>
      </c>
      <c r="F146" s="63" t="s">
        <v>19</v>
      </c>
      <c r="G146" s="63" t="s">
        <v>16</v>
      </c>
      <c r="H146" s="63" t="s">
        <v>70</v>
      </c>
      <c r="I146" s="63"/>
    </row>
    <row r="147" spans="1:9" ht="13.5">
      <c r="A147" s="58">
        <v>1728.98</v>
      </c>
      <c r="B147" s="106">
        <v>41810</v>
      </c>
      <c r="C147" s="60">
        <f t="shared" si="8"/>
        <v>1728.98</v>
      </c>
      <c r="D147" s="61">
        <f t="shared" si="7"/>
        <v>41810</v>
      </c>
      <c r="E147" s="62" t="s">
        <v>181</v>
      </c>
      <c r="F147" s="63" t="s">
        <v>20</v>
      </c>
      <c r="G147" s="63" t="s">
        <v>16</v>
      </c>
      <c r="H147" s="63" t="s">
        <v>40</v>
      </c>
      <c r="I147" s="63" t="s">
        <v>27</v>
      </c>
    </row>
    <row r="148" spans="1:9" ht="13.5">
      <c r="A148" s="58">
        <v>22.02</v>
      </c>
      <c r="B148" s="106">
        <v>41820</v>
      </c>
      <c r="C148" s="60">
        <f t="shared" si="8"/>
        <v>22.02</v>
      </c>
      <c r="D148" s="61">
        <f t="shared" si="7"/>
        <v>41820</v>
      </c>
      <c r="E148" s="62" t="s">
        <v>11</v>
      </c>
      <c r="F148" s="63" t="s">
        <v>19</v>
      </c>
      <c r="G148" s="63" t="s">
        <v>16</v>
      </c>
      <c r="H148" s="63" t="s">
        <v>70</v>
      </c>
      <c r="I148" s="63"/>
    </row>
    <row r="149" spans="1:9" ht="14.25" thickBot="1">
      <c r="A149" s="58">
        <v>1748.02</v>
      </c>
      <c r="B149" s="106">
        <v>41838</v>
      </c>
      <c r="C149" s="69">
        <f t="shared" si="8"/>
        <v>1748.02</v>
      </c>
      <c r="D149" s="67">
        <f t="shared" si="7"/>
        <v>41838</v>
      </c>
      <c r="E149" s="68" t="s">
        <v>181</v>
      </c>
      <c r="F149" s="63" t="s">
        <v>20</v>
      </c>
      <c r="G149" s="63" t="s">
        <v>16</v>
      </c>
      <c r="H149" s="63" t="s">
        <v>40</v>
      </c>
      <c r="I149" s="63" t="s">
        <v>27</v>
      </c>
    </row>
    <row r="150" spans="1:9" ht="13.5">
      <c r="A150" s="58">
        <v>28.21</v>
      </c>
      <c r="B150" s="106">
        <v>41851</v>
      </c>
      <c r="C150" s="60">
        <f t="shared" si="8"/>
        <v>28.21</v>
      </c>
      <c r="D150" s="61">
        <f t="shared" si="7"/>
        <v>41851</v>
      </c>
      <c r="E150" s="62" t="s">
        <v>11</v>
      </c>
      <c r="F150" s="63" t="s">
        <v>19</v>
      </c>
      <c r="G150" s="63" t="s">
        <v>16</v>
      </c>
      <c r="H150" s="63" t="s">
        <v>70</v>
      </c>
      <c r="I150" s="63"/>
    </row>
    <row r="151" spans="1:11" ht="13.5">
      <c r="A151" s="58">
        <v>4017.4</v>
      </c>
      <c r="B151" s="106">
        <v>41855</v>
      </c>
      <c r="C151" s="60">
        <f t="shared" si="8"/>
        <v>4017.4</v>
      </c>
      <c r="D151" s="61">
        <f t="shared" si="7"/>
        <v>41855</v>
      </c>
      <c r="E151" s="62" t="s">
        <v>291</v>
      </c>
      <c r="F151" s="63" t="s">
        <v>20</v>
      </c>
      <c r="G151" s="63" t="s">
        <v>289</v>
      </c>
      <c r="H151" s="63" t="s">
        <v>21</v>
      </c>
      <c r="I151" s="65" t="s">
        <v>271</v>
      </c>
      <c r="K151" s="78"/>
    </row>
    <row r="152" spans="1:11" ht="12.75">
      <c r="A152" s="63">
        <v>2400</v>
      </c>
      <c r="B152" s="106">
        <v>41858</v>
      </c>
      <c r="C152" s="215">
        <f>SUM(A152:A153)</f>
        <v>2408</v>
      </c>
      <c r="D152" s="214">
        <v>41858</v>
      </c>
      <c r="E152" s="62" t="s">
        <v>276</v>
      </c>
      <c r="F152" s="63" t="s">
        <v>20</v>
      </c>
      <c r="G152" s="63" t="s">
        <v>16</v>
      </c>
      <c r="H152" s="63" t="s">
        <v>21</v>
      </c>
      <c r="I152" s="65" t="s">
        <v>271</v>
      </c>
      <c r="K152" s="55"/>
    </row>
    <row r="153" spans="1:9" ht="12.75">
      <c r="A153" s="63">
        <v>8</v>
      </c>
      <c r="B153" s="106">
        <v>41858</v>
      </c>
      <c r="C153" s="215"/>
      <c r="D153" s="214"/>
      <c r="E153" s="73" t="s">
        <v>296</v>
      </c>
      <c r="F153" s="63" t="s">
        <v>20</v>
      </c>
      <c r="G153" s="63" t="s">
        <v>16</v>
      </c>
      <c r="H153" s="63" t="s">
        <v>21</v>
      </c>
      <c r="I153" s="65" t="s">
        <v>271</v>
      </c>
    </row>
    <row r="154" spans="1:9" ht="14.25" thickBot="1">
      <c r="A154" s="58">
        <v>1852.26</v>
      </c>
      <c r="B154" s="106">
        <v>41866</v>
      </c>
      <c r="C154" s="69">
        <f aca="true" t="shared" si="9" ref="C154:C160">A154</f>
        <v>1852.26</v>
      </c>
      <c r="D154" s="67">
        <v>41866</v>
      </c>
      <c r="E154" s="68" t="s">
        <v>181</v>
      </c>
      <c r="F154" s="63" t="s">
        <v>20</v>
      </c>
      <c r="G154" s="63" t="s">
        <v>16</v>
      </c>
      <c r="H154" s="63" t="s">
        <v>40</v>
      </c>
      <c r="I154" s="63" t="s">
        <v>27</v>
      </c>
    </row>
    <row r="155" spans="1:9" ht="14.25" thickBot="1">
      <c r="A155" s="58">
        <v>48.43</v>
      </c>
      <c r="B155" s="106">
        <v>41879</v>
      </c>
      <c r="C155" s="70">
        <f t="shared" si="9"/>
        <v>48.43</v>
      </c>
      <c r="D155" s="134">
        <v>41879</v>
      </c>
      <c r="E155" s="72" t="s">
        <v>11</v>
      </c>
      <c r="F155" s="63" t="s">
        <v>19</v>
      </c>
      <c r="G155" s="63" t="s">
        <v>16</v>
      </c>
      <c r="H155" s="63" t="s">
        <v>70</v>
      </c>
      <c r="I155" s="63"/>
    </row>
    <row r="156" spans="1:9" ht="13.5">
      <c r="A156" s="58">
        <v>1809.48</v>
      </c>
      <c r="B156" s="106">
        <v>41901</v>
      </c>
      <c r="C156" s="60">
        <f t="shared" si="9"/>
        <v>1809.48</v>
      </c>
      <c r="D156" s="61">
        <f>B156</f>
        <v>41901</v>
      </c>
      <c r="E156" s="62" t="s">
        <v>181</v>
      </c>
      <c r="F156" s="63" t="s">
        <v>20</v>
      </c>
      <c r="G156" s="63" t="s">
        <v>16</v>
      </c>
      <c r="H156" s="63" t="s">
        <v>40</v>
      </c>
      <c r="I156" s="63" t="s">
        <v>27</v>
      </c>
    </row>
    <row r="157" spans="1:9" ht="13.5">
      <c r="A157" s="58">
        <v>1000</v>
      </c>
      <c r="B157" s="106">
        <v>41908</v>
      </c>
      <c r="C157" s="135">
        <f t="shared" si="9"/>
        <v>1000</v>
      </c>
      <c r="D157" s="61">
        <f>B157</f>
        <v>41908</v>
      </c>
      <c r="E157" s="62" t="s">
        <v>417</v>
      </c>
      <c r="F157" s="63" t="s">
        <v>20</v>
      </c>
      <c r="G157" s="63" t="s">
        <v>16</v>
      </c>
      <c r="H157" s="63" t="s">
        <v>40</v>
      </c>
      <c r="I157" s="63" t="s">
        <v>144</v>
      </c>
    </row>
    <row r="158" spans="1:9" ht="13.5">
      <c r="A158" s="58">
        <v>37.89</v>
      </c>
      <c r="B158" s="106">
        <v>41908</v>
      </c>
      <c r="C158" s="135">
        <f t="shared" si="9"/>
        <v>37.89</v>
      </c>
      <c r="D158" s="95">
        <v>41911</v>
      </c>
      <c r="E158" s="62" t="s">
        <v>11</v>
      </c>
      <c r="F158" s="63" t="s">
        <v>19</v>
      </c>
      <c r="G158" s="63" t="s">
        <v>16</v>
      </c>
      <c r="H158" s="63" t="s">
        <v>70</v>
      </c>
      <c r="I158" s="63"/>
    </row>
    <row r="159" spans="1:9" ht="13.5">
      <c r="A159" s="58">
        <v>577.38</v>
      </c>
      <c r="B159" s="95">
        <v>41912</v>
      </c>
      <c r="C159" s="135">
        <f t="shared" si="9"/>
        <v>577.38</v>
      </c>
      <c r="D159" s="95">
        <v>41912</v>
      </c>
      <c r="E159" s="65" t="s">
        <v>418</v>
      </c>
      <c r="F159" s="63" t="s">
        <v>20</v>
      </c>
      <c r="G159" s="136" t="s">
        <v>16</v>
      </c>
      <c r="H159" s="63" t="s">
        <v>21</v>
      </c>
      <c r="I159" s="65" t="s">
        <v>84</v>
      </c>
    </row>
    <row r="160" spans="1:9" ht="14.25" thickBot="1">
      <c r="A160" s="58">
        <v>1887.58</v>
      </c>
      <c r="B160" s="106">
        <v>41929</v>
      </c>
      <c r="C160" s="66">
        <f t="shared" si="9"/>
        <v>1887.58</v>
      </c>
      <c r="D160" s="67">
        <f aca="true" t="shared" si="10" ref="D160:D170">B160</f>
        <v>41929</v>
      </c>
      <c r="E160" s="68" t="s">
        <v>181</v>
      </c>
      <c r="F160" s="63" t="s">
        <v>20</v>
      </c>
      <c r="G160" s="63" t="s">
        <v>16</v>
      </c>
      <c r="H160" s="63" t="s">
        <v>40</v>
      </c>
      <c r="I160" s="63" t="s">
        <v>27</v>
      </c>
    </row>
    <row r="161" spans="1:9" ht="14.25" thickBot="1">
      <c r="A161" s="58">
        <v>43.82</v>
      </c>
      <c r="B161" s="106">
        <v>41940</v>
      </c>
      <c r="C161" s="70">
        <f aca="true" t="shared" si="11" ref="C161:C170">A161</f>
        <v>43.82</v>
      </c>
      <c r="D161" s="71">
        <f t="shared" si="10"/>
        <v>41940</v>
      </c>
      <c r="E161" s="72" t="s">
        <v>11</v>
      </c>
      <c r="F161" s="63" t="s">
        <v>19</v>
      </c>
      <c r="G161" s="63" t="s">
        <v>16</v>
      </c>
      <c r="H161" s="63" t="s">
        <v>70</v>
      </c>
      <c r="I161" s="63"/>
    </row>
    <row r="162" spans="1:9" ht="13.5">
      <c r="A162" s="58">
        <v>1832.74</v>
      </c>
      <c r="B162" s="106">
        <v>41964</v>
      </c>
      <c r="C162" s="64">
        <f t="shared" si="11"/>
        <v>1832.74</v>
      </c>
      <c r="D162" s="61">
        <f t="shared" si="10"/>
        <v>41964</v>
      </c>
      <c r="E162" s="62" t="s">
        <v>181</v>
      </c>
      <c r="F162" s="63" t="s">
        <v>20</v>
      </c>
      <c r="G162" s="63" t="s">
        <v>16</v>
      </c>
      <c r="H162" s="63" t="s">
        <v>40</v>
      </c>
      <c r="I162" s="63" t="s">
        <v>27</v>
      </c>
    </row>
    <row r="163" spans="1:9" ht="14.25" thickBot="1">
      <c r="A163" s="58">
        <v>13.15</v>
      </c>
      <c r="B163" s="106">
        <v>41971</v>
      </c>
      <c r="C163" s="66">
        <f t="shared" si="11"/>
        <v>13.15</v>
      </c>
      <c r="D163" s="67">
        <f t="shared" si="10"/>
        <v>41971</v>
      </c>
      <c r="E163" s="68" t="s">
        <v>11</v>
      </c>
      <c r="F163" s="63" t="s">
        <v>19</v>
      </c>
      <c r="G163" s="63" t="s">
        <v>16</v>
      </c>
      <c r="H163" s="63" t="s">
        <v>70</v>
      </c>
      <c r="I163" s="63"/>
    </row>
    <row r="164" spans="1:9" ht="13.5">
      <c r="A164" s="58">
        <v>2063.62</v>
      </c>
      <c r="B164" s="106">
        <v>41992</v>
      </c>
      <c r="C164" s="64">
        <f t="shared" si="11"/>
        <v>2063.62</v>
      </c>
      <c r="D164" s="95">
        <f t="shared" si="10"/>
        <v>41992</v>
      </c>
      <c r="E164" s="62" t="s">
        <v>181</v>
      </c>
      <c r="F164" s="63" t="s">
        <v>20</v>
      </c>
      <c r="G164" s="63" t="s">
        <v>16</v>
      </c>
      <c r="H164" s="63" t="s">
        <v>40</v>
      </c>
      <c r="I164" s="63" t="s">
        <v>27</v>
      </c>
    </row>
    <row r="165" spans="1:9" ht="13.5">
      <c r="A165" s="58">
        <v>9.87</v>
      </c>
      <c r="B165" s="106">
        <v>42002</v>
      </c>
      <c r="C165" s="64">
        <f t="shared" si="11"/>
        <v>9.87</v>
      </c>
      <c r="D165" s="95">
        <f t="shared" si="10"/>
        <v>42002</v>
      </c>
      <c r="E165" s="62" t="s">
        <v>11</v>
      </c>
      <c r="F165" s="63" t="s">
        <v>19</v>
      </c>
      <c r="G165" s="63" t="s">
        <v>16</v>
      </c>
      <c r="H165" s="63" t="s">
        <v>70</v>
      </c>
      <c r="I165" s="63"/>
    </row>
    <row r="166" spans="1:9" ht="13.5">
      <c r="A166" s="58">
        <v>5.11</v>
      </c>
      <c r="B166" s="106">
        <v>42003</v>
      </c>
      <c r="C166" s="64">
        <f t="shared" si="11"/>
        <v>5.11</v>
      </c>
      <c r="D166" s="95">
        <f t="shared" si="10"/>
        <v>42003</v>
      </c>
      <c r="E166" s="62" t="s">
        <v>11</v>
      </c>
      <c r="F166" s="63" t="s">
        <v>19</v>
      </c>
      <c r="G166" s="63" t="s">
        <v>16</v>
      </c>
      <c r="H166" s="63" t="s">
        <v>70</v>
      </c>
      <c r="I166" s="63"/>
    </row>
    <row r="167" spans="1:9" ht="14.25" thickBot="1">
      <c r="A167" s="58">
        <v>1929.2</v>
      </c>
      <c r="B167" s="106">
        <v>42020</v>
      </c>
      <c r="C167" s="66">
        <f t="shared" si="11"/>
        <v>1929.2</v>
      </c>
      <c r="D167" s="67">
        <f t="shared" si="10"/>
        <v>42020</v>
      </c>
      <c r="E167" s="68" t="s">
        <v>181</v>
      </c>
      <c r="F167" s="63" t="s">
        <v>20</v>
      </c>
      <c r="G167" s="63" t="s">
        <v>16</v>
      </c>
      <c r="H167" s="63" t="s">
        <v>40</v>
      </c>
      <c r="I167" s="63" t="s">
        <v>27</v>
      </c>
    </row>
    <row r="168" spans="1:9" ht="14.25" thickBot="1">
      <c r="A168" s="58">
        <v>11.17</v>
      </c>
      <c r="B168" s="106">
        <v>42032</v>
      </c>
      <c r="C168" s="70">
        <f t="shared" si="11"/>
        <v>11.17</v>
      </c>
      <c r="D168" s="71">
        <f t="shared" si="10"/>
        <v>42032</v>
      </c>
      <c r="E168" s="72" t="s">
        <v>11</v>
      </c>
      <c r="F168" s="63" t="s">
        <v>19</v>
      </c>
      <c r="G168" s="63" t="s">
        <v>16</v>
      </c>
      <c r="H168" s="63" t="s">
        <v>70</v>
      </c>
      <c r="I168" s="63"/>
    </row>
    <row r="169" spans="1:9" ht="14.25" thickBot="1">
      <c r="A169" s="58">
        <v>2006.36</v>
      </c>
      <c r="B169" s="106">
        <v>42055</v>
      </c>
      <c r="C169" s="70">
        <f t="shared" si="11"/>
        <v>2006.36</v>
      </c>
      <c r="D169" s="71">
        <f t="shared" si="10"/>
        <v>42055</v>
      </c>
      <c r="E169" s="72" t="s">
        <v>181</v>
      </c>
      <c r="F169" s="63" t="s">
        <v>20</v>
      </c>
      <c r="G169" s="63" t="s">
        <v>16</v>
      </c>
      <c r="H169" s="63" t="s">
        <v>40</v>
      </c>
      <c r="I169" s="63" t="s">
        <v>27</v>
      </c>
    </row>
    <row r="170" spans="1:9" ht="13.5">
      <c r="A170" s="58">
        <v>2012.24</v>
      </c>
      <c r="B170" s="106">
        <v>42083</v>
      </c>
      <c r="C170" s="64">
        <f t="shared" si="11"/>
        <v>2012.24</v>
      </c>
      <c r="D170" s="95">
        <f t="shared" si="10"/>
        <v>42083</v>
      </c>
      <c r="E170" s="62" t="s">
        <v>181</v>
      </c>
      <c r="F170" s="63" t="s">
        <v>20</v>
      </c>
      <c r="G170" s="63" t="s">
        <v>16</v>
      </c>
      <c r="H170" s="63" t="s">
        <v>40</v>
      </c>
      <c r="I170" s="63" t="s">
        <v>27</v>
      </c>
    </row>
    <row r="171" spans="1:9" ht="13.5">
      <c r="A171" s="58">
        <v>11.56</v>
      </c>
      <c r="B171" s="106">
        <v>42093</v>
      </c>
      <c r="C171" s="64">
        <f aca="true" t="shared" si="12" ref="C171:D173">A171</f>
        <v>11.56</v>
      </c>
      <c r="D171" s="95">
        <f t="shared" si="12"/>
        <v>42093</v>
      </c>
      <c r="E171" s="62" t="s">
        <v>11</v>
      </c>
      <c r="F171" s="63" t="s">
        <v>19</v>
      </c>
      <c r="G171" s="63" t="s">
        <v>16</v>
      </c>
      <c r="H171" s="63" t="s">
        <v>70</v>
      </c>
      <c r="I171" s="63"/>
    </row>
    <row r="172" spans="1:9" ht="14.25" thickBot="1">
      <c r="A172" s="58">
        <v>2086.64</v>
      </c>
      <c r="B172" s="106">
        <v>42111</v>
      </c>
      <c r="C172" s="66">
        <f t="shared" si="12"/>
        <v>2086.64</v>
      </c>
      <c r="D172" s="67">
        <f t="shared" si="12"/>
        <v>42111</v>
      </c>
      <c r="E172" s="68" t="s">
        <v>181</v>
      </c>
      <c r="F172" s="63" t="s">
        <v>20</v>
      </c>
      <c r="G172" s="63" t="s">
        <v>16</v>
      </c>
      <c r="H172" s="63" t="s">
        <v>40</v>
      </c>
      <c r="I172" s="63" t="s">
        <v>27</v>
      </c>
    </row>
    <row r="173" spans="1:9" ht="14.25" thickBot="1">
      <c r="A173" s="9">
        <v>1655.6</v>
      </c>
      <c r="B173" s="86">
        <v>42139</v>
      </c>
      <c r="C173" s="107">
        <f t="shared" si="12"/>
        <v>1655.6</v>
      </c>
      <c r="D173" s="41">
        <f t="shared" si="12"/>
        <v>42139</v>
      </c>
      <c r="E173" s="10" t="s">
        <v>181</v>
      </c>
      <c r="F173" s="8" t="s">
        <v>20</v>
      </c>
      <c r="G173" s="8" t="s">
        <v>16</v>
      </c>
      <c r="H173" s="8" t="s">
        <v>40</v>
      </c>
      <c r="I173" s="8" t="s">
        <v>27</v>
      </c>
    </row>
    <row r="174" spans="1:9" ht="13.5" thickBot="1">
      <c r="A174" s="8">
        <v>12.29</v>
      </c>
      <c r="B174" s="86">
        <v>42153</v>
      </c>
      <c r="C174" s="107">
        <f aca="true" t="shared" si="13" ref="C174:D182">A174</f>
        <v>12.29</v>
      </c>
      <c r="D174" s="41">
        <f t="shared" si="13"/>
        <v>42153</v>
      </c>
      <c r="E174" s="10" t="s">
        <v>11</v>
      </c>
      <c r="F174" s="8" t="s">
        <v>19</v>
      </c>
      <c r="G174" s="8" t="s">
        <v>16</v>
      </c>
      <c r="H174" s="8" t="s">
        <v>70</v>
      </c>
      <c r="I174" s="8"/>
    </row>
    <row r="175" spans="1:9" ht="13.5">
      <c r="A175" s="9">
        <v>1801.72</v>
      </c>
      <c r="B175" s="86">
        <v>42174</v>
      </c>
      <c r="C175" s="28">
        <f t="shared" si="13"/>
        <v>1801.72</v>
      </c>
      <c r="D175" s="96">
        <f t="shared" si="13"/>
        <v>42174</v>
      </c>
      <c r="E175" s="12" t="s">
        <v>181</v>
      </c>
      <c r="F175" s="8" t="s">
        <v>20</v>
      </c>
      <c r="G175" s="8" t="s">
        <v>16</v>
      </c>
      <c r="H175" s="8" t="s">
        <v>40</v>
      </c>
      <c r="I175" s="8" t="s">
        <v>27</v>
      </c>
    </row>
    <row r="176" spans="1:9" ht="12.75">
      <c r="A176" s="8">
        <v>15.37</v>
      </c>
      <c r="B176" s="86">
        <v>42184</v>
      </c>
      <c r="C176" s="12">
        <f t="shared" si="13"/>
        <v>15.37</v>
      </c>
      <c r="D176" s="86">
        <f t="shared" si="13"/>
        <v>42184</v>
      </c>
      <c r="E176" s="8" t="s">
        <v>11</v>
      </c>
      <c r="F176" s="8" t="s">
        <v>19</v>
      </c>
      <c r="G176" s="8" t="s">
        <v>16</v>
      </c>
      <c r="H176" s="8" t="s">
        <v>70</v>
      </c>
      <c r="I176" s="8"/>
    </row>
    <row r="177" spans="1:9" ht="14.25" thickBot="1">
      <c r="A177" s="9">
        <v>1838.64</v>
      </c>
      <c r="B177" s="86">
        <v>42202</v>
      </c>
      <c r="C177" s="107">
        <f t="shared" si="13"/>
        <v>1838.64</v>
      </c>
      <c r="D177" s="41">
        <f t="shared" si="13"/>
        <v>42202</v>
      </c>
      <c r="E177" s="10" t="s">
        <v>181</v>
      </c>
      <c r="F177" s="8" t="s">
        <v>20</v>
      </c>
      <c r="G177" s="8" t="s">
        <v>16</v>
      </c>
      <c r="H177" s="8" t="s">
        <v>40</v>
      </c>
      <c r="I177" s="8" t="s">
        <v>27</v>
      </c>
    </row>
    <row r="178" spans="1:9" ht="14.25" thickBot="1">
      <c r="A178" s="9"/>
      <c r="B178" s="86"/>
      <c r="C178" s="122" t="s">
        <v>519</v>
      </c>
      <c r="D178" s="41"/>
      <c r="E178" s="10"/>
      <c r="F178" s="8"/>
      <c r="G178" s="8"/>
      <c r="H178" s="8"/>
      <c r="I178" s="8"/>
    </row>
    <row r="179" spans="1:9" ht="13.5">
      <c r="A179" s="9">
        <v>2434.38</v>
      </c>
      <c r="B179" s="86">
        <v>42237</v>
      </c>
      <c r="C179" s="90">
        <f t="shared" si="13"/>
        <v>2434.38</v>
      </c>
      <c r="D179" s="86">
        <f t="shared" si="13"/>
        <v>42237</v>
      </c>
      <c r="E179" s="12" t="s">
        <v>181</v>
      </c>
      <c r="F179" s="8" t="s">
        <v>20</v>
      </c>
      <c r="G179" s="8" t="s">
        <v>16</v>
      </c>
      <c r="H179" s="8" t="s">
        <v>40</v>
      </c>
      <c r="I179" s="8" t="s">
        <v>27</v>
      </c>
    </row>
    <row r="180" spans="1:9" ht="13.5">
      <c r="A180" s="9">
        <v>40.51</v>
      </c>
      <c r="B180" s="86">
        <v>42247</v>
      </c>
      <c r="C180" s="90">
        <f t="shared" si="13"/>
        <v>40.51</v>
      </c>
      <c r="D180" s="86">
        <f t="shared" si="13"/>
        <v>42247</v>
      </c>
      <c r="E180" s="8" t="s">
        <v>11</v>
      </c>
      <c r="F180" s="8" t="s">
        <v>19</v>
      </c>
      <c r="G180" s="8" t="s">
        <v>16</v>
      </c>
      <c r="H180" s="8" t="s">
        <v>70</v>
      </c>
      <c r="I180" s="8"/>
    </row>
    <row r="181" spans="1:9" ht="13.5">
      <c r="A181" s="9">
        <v>20</v>
      </c>
      <c r="B181" s="86">
        <v>42248</v>
      </c>
      <c r="C181" s="28">
        <f t="shared" si="13"/>
        <v>20</v>
      </c>
      <c r="D181" s="96">
        <v>42248</v>
      </c>
      <c r="E181" s="19" t="s">
        <v>511</v>
      </c>
      <c r="F181" s="8" t="s">
        <v>20</v>
      </c>
      <c r="G181" s="8" t="s">
        <v>16</v>
      </c>
      <c r="H181" s="8" t="s">
        <v>21</v>
      </c>
      <c r="I181" s="8" t="s">
        <v>271</v>
      </c>
    </row>
    <row r="182" spans="1:11" ht="12.75">
      <c r="A182" s="8">
        <v>238</v>
      </c>
      <c r="B182" s="86">
        <v>42248</v>
      </c>
      <c r="C182" s="28">
        <f t="shared" si="13"/>
        <v>238</v>
      </c>
      <c r="D182" s="96">
        <v>42248</v>
      </c>
      <c r="E182" s="19" t="s">
        <v>508</v>
      </c>
      <c r="F182" s="8" t="s">
        <v>20</v>
      </c>
      <c r="G182" s="19" t="s">
        <v>111</v>
      </c>
      <c r="H182" s="8" t="s">
        <v>21</v>
      </c>
      <c r="I182" s="8" t="s">
        <v>271</v>
      </c>
      <c r="K182" s="55"/>
    </row>
    <row r="183" spans="1:9" ht="14.25" thickBot="1">
      <c r="A183" s="9">
        <v>1803.76</v>
      </c>
      <c r="B183" s="86">
        <v>42265</v>
      </c>
      <c r="C183" s="107">
        <f>A183</f>
        <v>1803.76</v>
      </c>
      <c r="D183" s="123">
        <f>B183</f>
        <v>42265</v>
      </c>
      <c r="E183" s="10" t="s">
        <v>181</v>
      </c>
      <c r="F183" s="8" t="s">
        <v>20</v>
      </c>
      <c r="G183" s="8" t="s">
        <v>16</v>
      </c>
      <c r="H183" s="8" t="s">
        <v>40</v>
      </c>
      <c r="I183" s="8" t="s">
        <v>27</v>
      </c>
    </row>
    <row r="184" spans="1:8" ht="13.5">
      <c r="A184" s="9">
        <v>24.67</v>
      </c>
      <c r="B184" s="86">
        <v>42276</v>
      </c>
      <c r="C184" s="90">
        <f>A184</f>
        <v>24.67</v>
      </c>
      <c r="D184" s="86">
        <f>B184</f>
        <v>42276</v>
      </c>
      <c r="E184" s="8" t="s">
        <v>11</v>
      </c>
      <c r="F184" s="8" t="s">
        <v>19</v>
      </c>
      <c r="G184" s="8" t="s">
        <v>16</v>
      </c>
      <c r="H184" s="8" t="s">
        <v>70</v>
      </c>
    </row>
    <row r="185" spans="1:9" ht="14.25" thickBot="1">
      <c r="A185" s="9">
        <v>1847</v>
      </c>
      <c r="B185" s="86">
        <v>42293</v>
      </c>
      <c r="C185" s="107">
        <f>A185</f>
        <v>1847</v>
      </c>
      <c r="D185" s="123">
        <v>42293</v>
      </c>
      <c r="E185" s="10" t="s">
        <v>181</v>
      </c>
      <c r="F185" s="8" t="s">
        <v>20</v>
      </c>
      <c r="G185" s="8" t="s">
        <v>16</v>
      </c>
      <c r="H185" s="8" t="s">
        <v>40</v>
      </c>
      <c r="I185" s="8" t="s">
        <v>27</v>
      </c>
    </row>
    <row r="186" spans="1:9" ht="14.25" thickBot="1">
      <c r="A186" s="9"/>
      <c r="B186" s="86"/>
      <c r="C186" s="122" t="s">
        <v>569</v>
      </c>
      <c r="D186" s="41"/>
      <c r="E186" s="10"/>
      <c r="F186" s="8"/>
      <c r="G186" s="8"/>
      <c r="H186" s="8"/>
      <c r="I186" s="8"/>
    </row>
    <row r="187" spans="1:9" ht="13.5">
      <c r="A187" s="9">
        <v>2504.8</v>
      </c>
      <c r="B187" s="86">
        <v>42328</v>
      </c>
      <c r="C187" s="9">
        <v>2504.8</v>
      </c>
      <c r="D187" s="96">
        <v>42328</v>
      </c>
      <c r="E187" s="12" t="s">
        <v>181</v>
      </c>
      <c r="F187" s="8" t="s">
        <v>20</v>
      </c>
      <c r="G187" s="8" t="s">
        <v>16</v>
      </c>
      <c r="H187" s="8" t="s">
        <v>40</v>
      </c>
      <c r="I187" s="8" t="s">
        <v>27</v>
      </c>
    </row>
    <row r="188" spans="1:9" ht="13.5">
      <c r="A188" s="9">
        <v>44</v>
      </c>
      <c r="B188" s="86">
        <v>42333</v>
      </c>
      <c r="C188" s="28">
        <f>A188</f>
        <v>44</v>
      </c>
      <c r="D188" s="96">
        <v>42333</v>
      </c>
      <c r="E188" s="12" t="s">
        <v>565</v>
      </c>
      <c r="F188" s="8" t="s">
        <v>20</v>
      </c>
      <c r="G188" s="8" t="s">
        <v>16</v>
      </c>
      <c r="H188" s="8" t="s">
        <v>21</v>
      </c>
      <c r="I188" s="8" t="s">
        <v>271</v>
      </c>
    </row>
    <row r="189" spans="1:9" ht="14.25" thickBot="1">
      <c r="A189" s="9">
        <v>13.67</v>
      </c>
      <c r="B189" s="86">
        <v>42338</v>
      </c>
      <c r="C189" s="107">
        <f>A189</f>
        <v>13.67</v>
      </c>
      <c r="D189" s="123">
        <f>B189</f>
        <v>42338</v>
      </c>
      <c r="E189" s="10" t="s">
        <v>11</v>
      </c>
      <c r="F189" s="8" t="s">
        <v>19</v>
      </c>
      <c r="G189" s="8" t="s">
        <v>16</v>
      </c>
      <c r="H189" s="8" t="s">
        <v>70</v>
      </c>
      <c r="I189" s="8"/>
    </row>
    <row r="190" spans="1:9" ht="13.5">
      <c r="A190" s="9">
        <v>1991.5</v>
      </c>
      <c r="B190" s="101">
        <v>42356</v>
      </c>
      <c r="C190" s="9">
        <f>A190</f>
        <v>1991.5</v>
      </c>
      <c r="D190" s="96">
        <f>B190</f>
        <v>42356</v>
      </c>
      <c r="E190" s="12" t="s">
        <v>181</v>
      </c>
      <c r="F190" s="8" t="s">
        <v>20</v>
      </c>
      <c r="G190" s="8" t="s">
        <v>16</v>
      </c>
      <c r="H190" s="8" t="s">
        <v>40</v>
      </c>
      <c r="I190" s="8" t="s">
        <v>27</v>
      </c>
    </row>
    <row r="191" spans="1:8" ht="13.5">
      <c r="A191" s="9">
        <v>12.11</v>
      </c>
      <c r="B191" s="101">
        <v>42367</v>
      </c>
      <c r="C191" s="90">
        <f>A191</f>
        <v>12.11</v>
      </c>
      <c r="D191" s="86">
        <f>B191</f>
        <v>42367</v>
      </c>
      <c r="E191" s="8" t="s">
        <v>11</v>
      </c>
      <c r="F191" s="8" t="s">
        <v>19</v>
      </c>
      <c r="G191" s="8" t="s">
        <v>16</v>
      </c>
      <c r="H191" s="8" t="s">
        <v>70</v>
      </c>
    </row>
    <row r="192" spans="1:9" ht="14.25" thickBot="1">
      <c r="A192" s="9">
        <v>2143.2</v>
      </c>
      <c r="B192" s="86">
        <v>42384</v>
      </c>
      <c r="C192" s="107">
        <f>A192</f>
        <v>2143.2</v>
      </c>
      <c r="D192" s="123">
        <f>B192</f>
        <v>42384</v>
      </c>
      <c r="E192" s="10" t="s">
        <v>181</v>
      </c>
      <c r="F192" s="8" t="s">
        <v>20</v>
      </c>
      <c r="G192" s="8" t="s">
        <v>16</v>
      </c>
      <c r="H192" s="8" t="s">
        <v>40</v>
      </c>
      <c r="I192" s="8" t="s">
        <v>27</v>
      </c>
    </row>
    <row r="193" spans="3:5" ht="13.5" thickBot="1">
      <c r="C193" s="122" t="s">
        <v>596</v>
      </c>
      <c r="D193" s="41"/>
      <c r="E193" s="10"/>
    </row>
    <row r="194" spans="1:10" ht="12.75">
      <c r="A194" s="8">
        <v>2178.15</v>
      </c>
      <c r="B194" s="86">
        <v>42419</v>
      </c>
      <c r="C194" s="28">
        <f aca="true" t="shared" si="14" ref="C194:C199">A194</f>
        <v>2178.15</v>
      </c>
      <c r="D194" s="96">
        <v>42419</v>
      </c>
      <c r="E194" s="8" t="s">
        <v>181</v>
      </c>
      <c r="F194" s="8" t="s">
        <v>20</v>
      </c>
      <c r="G194" s="198" t="s">
        <v>16</v>
      </c>
      <c r="H194" s="8" t="s">
        <v>40</v>
      </c>
      <c r="I194" s="8" t="s">
        <v>27</v>
      </c>
      <c r="J194" s="8"/>
    </row>
    <row r="195" spans="1:8" ht="14.25" thickBot="1">
      <c r="A195" s="9">
        <v>16.85</v>
      </c>
      <c r="B195" s="101">
        <v>42429</v>
      </c>
      <c r="C195" s="6">
        <f t="shared" si="14"/>
        <v>16.85</v>
      </c>
      <c r="D195" s="123">
        <f>B195</f>
        <v>42429</v>
      </c>
      <c r="E195" s="10" t="s">
        <v>11</v>
      </c>
      <c r="F195" s="8" t="s">
        <v>19</v>
      </c>
      <c r="G195" s="8" t="s">
        <v>16</v>
      </c>
      <c r="H195" s="8" t="s">
        <v>70</v>
      </c>
    </row>
    <row r="196" spans="1:10" ht="13.5">
      <c r="A196" s="9">
        <v>2082.55</v>
      </c>
      <c r="B196" s="86">
        <v>42447</v>
      </c>
      <c r="C196" s="28">
        <f t="shared" si="14"/>
        <v>2082.55</v>
      </c>
      <c r="D196" s="96">
        <v>42447</v>
      </c>
      <c r="E196" s="8" t="s">
        <v>181</v>
      </c>
      <c r="F196" s="8" t="s">
        <v>20</v>
      </c>
      <c r="G196" s="198" t="s">
        <v>16</v>
      </c>
      <c r="H196" s="8" t="s">
        <v>40</v>
      </c>
      <c r="I196" s="8" t="s">
        <v>27</v>
      </c>
      <c r="J196" s="8"/>
    </row>
    <row r="197" spans="1:10" ht="13.5">
      <c r="A197" s="9">
        <v>15.94</v>
      </c>
      <c r="B197" s="86">
        <v>42458</v>
      </c>
      <c r="C197" s="90">
        <f t="shared" si="14"/>
        <v>15.94</v>
      </c>
      <c r="D197" s="86">
        <f>B197</f>
        <v>42458</v>
      </c>
      <c r="E197" s="8" t="s">
        <v>11</v>
      </c>
      <c r="F197" s="8" t="s">
        <v>19</v>
      </c>
      <c r="G197" s="8" t="s">
        <v>16</v>
      </c>
      <c r="H197" s="8" t="s">
        <v>70</v>
      </c>
      <c r="I197" s="8"/>
      <c r="J197" s="8"/>
    </row>
    <row r="198" spans="1:10" ht="14.25" thickBot="1">
      <c r="A198" s="9">
        <v>2164.7</v>
      </c>
      <c r="B198" s="86">
        <v>42475</v>
      </c>
      <c r="C198" s="107">
        <f t="shared" si="14"/>
        <v>2164.7</v>
      </c>
      <c r="D198" s="123">
        <f>B198</f>
        <v>42475</v>
      </c>
      <c r="E198" s="10" t="s">
        <v>181</v>
      </c>
      <c r="F198" s="8" t="s">
        <v>20</v>
      </c>
      <c r="G198" s="198" t="s">
        <v>16</v>
      </c>
      <c r="H198" s="8" t="s">
        <v>40</v>
      </c>
      <c r="I198" s="8" t="s">
        <v>27</v>
      </c>
      <c r="J198" s="8"/>
    </row>
    <row r="199" spans="1:10" ht="13.5">
      <c r="A199" s="24">
        <v>48</v>
      </c>
      <c r="B199" s="103">
        <v>42492</v>
      </c>
      <c r="C199" s="142">
        <f t="shared" si="14"/>
        <v>48</v>
      </c>
      <c r="D199" s="143"/>
      <c r="E199" s="17" t="s">
        <v>665</v>
      </c>
      <c r="F199" s="17" t="s">
        <v>19</v>
      </c>
      <c r="G199" s="17" t="s">
        <v>16</v>
      </c>
      <c r="H199" s="17" t="s">
        <v>22</v>
      </c>
      <c r="I199" s="17" t="s">
        <v>189</v>
      </c>
      <c r="J199" s="17"/>
    </row>
  </sheetData>
  <sheetProtection/>
  <mergeCells count="35">
    <mergeCell ref="C41:C45"/>
    <mergeCell ref="C94:C95"/>
    <mergeCell ref="D94:D95"/>
    <mergeCell ref="D64:D68"/>
    <mergeCell ref="C83:C87"/>
    <mergeCell ref="C77:C81"/>
    <mergeCell ref="C52:C57"/>
    <mergeCell ref="C70:C74"/>
    <mergeCell ref="D47:D51"/>
    <mergeCell ref="D59:D62"/>
    <mergeCell ref="D152:D153"/>
    <mergeCell ref="C152:C153"/>
    <mergeCell ref="C109:C110"/>
    <mergeCell ref="D109:D110"/>
    <mergeCell ref="C59:C62"/>
    <mergeCell ref="D83:D87"/>
    <mergeCell ref="D77:D81"/>
    <mergeCell ref="C9:C13"/>
    <mergeCell ref="D9:D13"/>
    <mergeCell ref="C22:C27"/>
    <mergeCell ref="D22:D27"/>
    <mergeCell ref="C36:C40"/>
    <mergeCell ref="D15:D19"/>
    <mergeCell ref="D36:D40"/>
    <mergeCell ref="D30:D34"/>
    <mergeCell ref="D52:D57"/>
    <mergeCell ref="C64:C68"/>
    <mergeCell ref="D41:D45"/>
    <mergeCell ref="C30:C34"/>
    <mergeCell ref="C15:C19"/>
    <mergeCell ref="E94:E95"/>
    <mergeCell ref="C47:C51"/>
    <mergeCell ref="C89:C92"/>
    <mergeCell ref="D89:D92"/>
    <mergeCell ref="D70:D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7"/>
  <sheetViews>
    <sheetView zoomScalePageLayoutView="0" workbookViewId="0" topLeftCell="A1">
      <pane ySplit="5" topLeftCell="A333" activePane="bottomLeft" state="frozen"/>
      <selection pane="topLeft" activeCell="A1" sqref="A1"/>
      <selection pane="bottomLeft" activeCell="A347" sqref="A347"/>
    </sheetView>
  </sheetViews>
  <sheetFormatPr defaultColWidth="9.140625" defaultRowHeight="12.75"/>
  <cols>
    <col min="1" max="1" width="13.7109375" style="0" bestFit="1" customWidth="1"/>
    <col min="2" max="2" width="13.7109375" style="11" bestFit="1" customWidth="1"/>
    <col min="3" max="3" width="11.00390625" style="0" bestFit="1" customWidth="1"/>
    <col min="4" max="4" width="11.7109375" style="11" bestFit="1" customWidth="1"/>
    <col min="5" max="5" width="51.8515625" style="0" customWidth="1"/>
    <col min="6" max="6" width="8.140625" style="0" customWidth="1"/>
    <col min="7" max="7" width="16.7109375" style="0" customWidth="1"/>
    <col min="8" max="8" width="24.00390625" style="0" customWidth="1"/>
    <col min="9" max="9" width="17.57421875" style="0" customWidth="1"/>
    <col min="10" max="10" width="12.140625" style="0" customWidth="1"/>
    <col min="11" max="11" width="2.421875" style="0" customWidth="1"/>
  </cols>
  <sheetData>
    <row r="1" spans="5:9" ht="12.75">
      <c r="E1" s="26" t="s">
        <v>95</v>
      </c>
      <c r="F1" t="s">
        <v>20</v>
      </c>
      <c r="G1" t="s">
        <v>16</v>
      </c>
      <c r="H1" t="s">
        <v>21</v>
      </c>
      <c r="I1" t="s">
        <v>150</v>
      </c>
    </row>
    <row r="2" spans="5:11" ht="12.75">
      <c r="E2" s="26"/>
      <c r="F2" t="s">
        <v>20</v>
      </c>
      <c r="G2" t="s">
        <v>111</v>
      </c>
      <c r="H2" t="s">
        <v>21</v>
      </c>
      <c r="I2" t="s">
        <v>150</v>
      </c>
      <c r="K2" s="55"/>
    </row>
    <row r="3" spans="6:11" ht="12.75">
      <c r="F3" s="8" t="s">
        <v>20</v>
      </c>
      <c r="G3" t="s">
        <v>80</v>
      </c>
      <c r="H3" t="s">
        <v>21</v>
      </c>
      <c r="I3" t="s">
        <v>150</v>
      </c>
      <c r="K3" s="25"/>
    </row>
    <row r="5" spans="1:9" ht="12.75">
      <c r="A5" t="s">
        <v>4</v>
      </c>
      <c r="B5" s="11" t="s">
        <v>5</v>
      </c>
      <c r="C5" t="s">
        <v>9</v>
      </c>
      <c r="D5" s="11" t="s">
        <v>6</v>
      </c>
      <c r="E5" s="18" t="s">
        <v>183</v>
      </c>
      <c r="F5" t="s">
        <v>14</v>
      </c>
      <c r="I5" s="1"/>
    </row>
    <row r="6" spans="3:9" ht="13.5" thickBot="1">
      <c r="C6" s="3"/>
      <c r="D6" s="97"/>
      <c r="E6" s="3"/>
      <c r="I6" s="1"/>
    </row>
    <row r="7" spans="1:10" ht="12.75">
      <c r="A7" s="191">
        <v>644.54</v>
      </c>
      <c r="B7" s="189">
        <v>40648</v>
      </c>
      <c r="C7" s="190">
        <v>2557</v>
      </c>
      <c r="D7" s="189">
        <v>40661</v>
      </c>
      <c r="E7" s="165" t="s">
        <v>157</v>
      </c>
      <c r="F7" s="191"/>
      <c r="G7" s="191"/>
      <c r="H7" s="191"/>
      <c r="I7" s="191"/>
      <c r="J7" s="13"/>
    </row>
    <row r="8" spans="1:10" ht="12.75">
      <c r="A8" s="20">
        <v>66</v>
      </c>
      <c r="B8" s="98">
        <v>40667</v>
      </c>
      <c r="C8" s="35" t="s">
        <v>28</v>
      </c>
      <c r="D8" s="98">
        <f>B8</f>
        <v>40667</v>
      </c>
      <c r="E8" s="34" t="s">
        <v>29</v>
      </c>
      <c r="F8" s="20" t="s">
        <v>15</v>
      </c>
      <c r="G8" s="20" t="s">
        <v>16</v>
      </c>
      <c r="H8" s="20" t="s">
        <v>24</v>
      </c>
      <c r="I8" s="34"/>
      <c r="J8" s="13"/>
    </row>
    <row r="9" spans="1:9" ht="12.75">
      <c r="A9" s="20">
        <v>3.88</v>
      </c>
      <c r="B9" s="177">
        <v>40676</v>
      </c>
      <c r="C9" s="180">
        <v>2558</v>
      </c>
      <c r="D9" s="177">
        <v>40676</v>
      </c>
      <c r="E9" s="20" t="s">
        <v>55</v>
      </c>
      <c r="F9" s="20" t="s">
        <v>34</v>
      </c>
      <c r="G9" s="20" t="s">
        <v>21</v>
      </c>
      <c r="H9" s="20" t="s">
        <v>44</v>
      </c>
      <c r="I9" s="20" t="s">
        <v>16</v>
      </c>
    </row>
    <row r="10" spans="1:9" ht="12.75">
      <c r="A10" s="20">
        <v>40</v>
      </c>
      <c r="B10" s="177">
        <v>40676</v>
      </c>
      <c r="C10" s="180">
        <v>2559</v>
      </c>
      <c r="D10" s="177">
        <v>40676</v>
      </c>
      <c r="E10" s="20" t="s">
        <v>56</v>
      </c>
      <c r="F10" s="20" t="s">
        <v>34</v>
      </c>
      <c r="G10" s="20" t="s">
        <v>21</v>
      </c>
      <c r="H10" s="20" t="s">
        <v>44</v>
      </c>
      <c r="I10" s="20" t="s">
        <v>16</v>
      </c>
    </row>
    <row r="11" spans="1:9" ht="12.75">
      <c r="A11" s="20">
        <v>84</v>
      </c>
      <c r="B11" s="177">
        <v>40676</v>
      </c>
      <c r="C11" s="180">
        <v>2560</v>
      </c>
      <c r="D11" s="177">
        <v>40676</v>
      </c>
      <c r="E11" s="20" t="s">
        <v>57</v>
      </c>
      <c r="F11" s="20" t="s">
        <v>34</v>
      </c>
      <c r="G11" s="20" t="s">
        <v>21</v>
      </c>
      <c r="H11" s="20" t="s">
        <v>44</v>
      </c>
      <c r="I11" s="20" t="s">
        <v>16</v>
      </c>
    </row>
    <row r="12" spans="1:9" ht="12.75">
      <c r="A12" s="20">
        <v>50.16</v>
      </c>
      <c r="B12" s="177">
        <v>40676</v>
      </c>
      <c r="C12" s="180">
        <v>2561</v>
      </c>
      <c r="D12" s="177">
        <v>40676</v>
      </c>
      <c r="E12" s="20" t="s">
        <v>58</v>
      </c>
      <c r="F12" s="20" t="s">
        <v>34</v>
      </c>
      <c r="G12" s="20" t="s">
        <v>21</v>
      </c>
      <c r="H12" s="20" t="s">
        <v>44</v>
      </c>
      <c r="I12" s="20" t="s">
        <v>16</v>
      </c>
    </row>
    <row r="13" spans="1:9" ht="12.75">
      <c r="A13" s="192">
        <v>632.95</v>
      </c>
      <c r="B13" s="193"/>
      <c r="C13" s="194">
        <v>2562</v>
      </c>
      <c r="D13" s="189"/>
      <c r="E13" s="195" t="s">
        <v>158</v>
      </c>
      <c r="F13" s="165"/>
      <c r="G13" s="165"/>
      <c r="H13" s="165"/>
      <c r="I13" s="165"/>
    </row>
    <row r="14" spans="1:9" ht="12.75">
      <c r="A14" s="20">
        <v>17.87</v>
      </c>
      <c r="B14" s="177">
        <v>40676</v>
      </c>
      <c r="C14" s="180">
        <v>2563</v>
      </c>
      <c r="D14" s="177">
        <v>40676</v>
      </c>
      <c r="E14" s="20" t="s">
        <v>59</v>
      </c>
      <c r="F14" s="20" t="s">
        <v>34</v>
      </c>
      <c r="G14" s="20" t="s">
        <v>21</v>
      </c>
      <c r="H14" s="20" t="s">
        <v>44</v>
      </c>
      <c r="I14" s="20" t="s">
        <v>16</v>
      </c>
    </row>
    <row r="15" spans="1:9" ht="13.5" thickBot="1">
      <c r="A15" s="20">
        <v>229</v>
      </c>
      <c r="B15" s="98">
        <v>40670</v>
      </c>
      <c r="C15" s="181">
        <v>2564</v>
      </c>
      <c r="D15" s="175">
        <v>40674</v>
      </c>
      <c r="E15" s="181" t="s">
        <v>60</v>
      </c>
      <c r="F15" s="20" t="s">
        <v>15</v>
      </c>
      <c r="G15" s="20" t="s">
        <v>16</v>
      </c>
      <c r="H15" s="20" t="s">
        <v>36</v>
      </c>
      <c r="I15" s="20" t="s">
        <v>37</v>
      </c>
    </row>
    <row r="16" spans="1:9" ht="12.75">
      <c r="A16" s="20">
        <v>1000</v>
      </c>
      <c r="B16" s="98">
        <v>40691</v>
      </c>
      <c r="C16" s="35">
        <v>2565</v>
      </c>
      <c r="D16" s="98">
        <v>40700</v>
      </c>
      <c r="E16" s="34" t="s">
        <v>25</v>
      </c>
      <c r="F16" s="20" t="s">
        <v>15</v>
      </c>
      <c r="G16" s="20" t="s">
        <v>16</v>
      </c>
      <c r="H16" s="20" t="s">
        <v>22</v>
      </c>
      <c r="I16" s="20" t="s">
        <v>26</v>
      </c>
    </row>
    <row r="17" spans="1:9" ht="12.75">
      <c r="A17" s="20">
        <v>66</v>
      </c>
      <c r="B17" s="98">
        <v>40700</v>
      </c>
      <c r="C17" s="35" t="s">
        <v>28</v>
      </c>
      <c r="D17" s="98">
        <f>B17</f>
        <v>40700</v>
      </c>
      <c r="E17" s="34" t="s">
        <v>29</v>
      </c>
      <c r="F17" s="20" t="s">
        <v>15</v>
      </c>
      <c r="G17" s="20" t="s">
        <v>16</v>
      </c>
      <c r="H17" s="20" t="s">
        <v>24</v>
      </c>
      <c r="I17" s="20"/>
    </row>
    <row r="18" spans="1:9" ht="12.75">
      <c r="A18" s="20">
        <v>632.95</v>
      </c>
      <c r="B18" s="98">
        <v>40703</v>
      </c>
      <c r="C18" s="35">
        <v>2567</v>
      </c>
      <c r="D18" s="98">
        <v>40709</v>
      </c>
      <c r="E18" s="34" t="s">
        <v>159</v>
      </c>
      <c r="F18" s="20" t="s">
        <v>34</v>
      </c>
      <c r="G18" s="20" t="s">
        <v>35</v>
      </c>
      <c r="H18" s="20" t="s">
        <v>72</v>
      </c>
      <c r="I18" s="20" t="s">
        <v>16</v>
      </c>
    </row>
    <row r="19" spans="1:9" ht="13.5" thickBot="1">
      <c r="A19" s="20">
        <v>615.57</v>
      </c>
      <c r="B19" s="98">
        <v>40703</v>
      </c>
      <c r="C19" s="181">
        <v>2568</v>
      </c>
      <c r="D19" s="175">
        <v>40709</v>
      </c>
      <c r="E19" s="182" t="s">
        <v>160</v>
      </c>
      <c r="F19" s="20" t="s">
        <v>15</v>
      </c>
      <c r="G19" s="20" t="s">
        <v>16</v>
      </c>
      <c r="H19" s="20" t="s">
        <v>22</v>
      </c>
      <c r="I19" s="20" t="s">
        <v>23</v>
      </c>
    </row>
    <row r="20" spans="1:9" ht="12.75">
      <c r="A20" s="20">
        <v>325</v>
      </c>
      <c r="B20" s="98">
        <v>40700</v>
      </c>
      <c r="C20" s="35">
        <v>2566</v>
      </c>
      <c r="D20" s="98">
        <v>40718</v>
      </c>
      <c r="E20" s="34" t="s">
        <v>61</v>
      </c>
      <c r="F20" s="20" t="s">
        <v>15</v>
      </c>
      <c r="G20" s="20" t="s">
        <v>16</v>
      </c>
      <c r="H20" s="114" t="s">
        <v>144</v>
      </c>
      <c r="I20" s="20"/>
    </row>
    <row r="21" spans="1:9" ht="12.75">
      <c r="A21" s="20">
        <v>139.94</v>
      </c>
      <c r="B21" s="98">
        <v>40720</v>
      </c>
      <c r="C21" s="180">
        <v>2569</v>
      </c>
      <c r="D21" s="98">
        <v>40721</v>
      </c>
      <c r="E21" s="176" t="s">
        <v>74</v>
      </c>
      <c r="F21" s="20" t="s">
        <v>15</v>
      </c>
      <c r="G21" s="20" t="s">
        <v>16</v>
      </c>
      <c r="H21" s="114" t="s">
        <v>144</v>
      </c>
      <c r="I21" s="20"/>
    </row>
    <row r="22" spans="1:9" ht="12.75">
      <c r="A22" s="20">
        <v>711.18</v>
      </c>
      <c r="B22" s="98">
        <v>40720</v>
      </c>
      <c r="C22" s="180">
        <v>2570</v>
      </c>
      <c r="D22" s="98">
        <v>40723</v>
      </c>
      <c r="E22" s="176" t="s">
        <v>75</v>
      </c>
      <c r="F22" s="20" t="s">
        <v>15</v>
      </c>
      <c r="G22" s="20" t="s">
        <v>16</v>
      </c>
      <c r="H22" s="114" t="s">
        <v>144</v>
      </c>
      <c r="I22" s="20"/>
    </row>
    <row r="23" spans="1:9" ht="12.75">
      <c r="A23" s="20">
        <v>66.51</v>
      </c>
      <c r="B23" s="98">
        <v>40720</v>
      </c>
      <c r="C23" s="180">
        <v>2571</v>
      </c>
      <c r="D23" s="98">
        <v>40725</v>
      </c>
      <c r="E23" s="183" t="s">
        <v>76</v>
      </c>
      <c r="F23" s="20" t="s">
        <v>15</v>
      </c>
      <c r="G23" s="20" t="s">
        <v>17</v>
      </c>
      <c r="H23" s="20" t="s">
        <v>18</v>
      </c>
      <c r="I23" s="20"/>
    </row>
    <row r="24" spans="1:9" ht="12.75">
      <c r="A24" s="20">
        <v>671</v>
      </c>
      <c r="B24" s="98">
        <v>40724</v>
      </c>
      <c r="C24" s="180">
        <v>2572</v>
      </c>
      <c r="D24" s="98">
        <v>40743</v>
      </c>
      <c r="E24" s="184" t="s">
        <v>161</v>
      </c>
      <c r="F24" s="20" t="s">
        <v>15</v>
      </c>
      <c r="G24" s="20" t="s">
        <v>16</v>
      </c>
      <c r="H24" s="20" t="s">
        <v>22</v>
      </c>
      <c r="I24" s="20" t="s">
        <v>23</v>
      </c>
    </row>
    <row r="25" spans="1:9" ht="12.75">
      <c r="A25" s="20">
        <v>76</v>
      </c>
      <c r="B25" s="98">
        <v>40730</v>
      </c>
      <c r="C25" s="35" t="s">
        <v>28</v>
      </c>
      <c r="D25" s="98">
        <f>B25</f>
        <v>40730</v>
      </c>
      <c r="E25" s="34" t="s">
        <v>29</v>
      </c>
      <c r="F25" s="20" t="s">
        <v>15</v>
      </c>
      <c r="G25" s="20" t="s">
        <v>16</v>
      </c>
      <c r="H25" s="20" t="s">
        <v>24</v>
      </c>
      <c r="I25" s="20"/>
    </row>
    <row r="26" spans="1:9" ht="12.75">
      <c r="A26" s="20">
        <f>250-51.18</f>
        <v>198.82</v>
      </c>
      <c r="B26" s="98">
        <v>40735</v>
      </c>
      <c r="C26" s="228">
        <v>2573</v>
      </c>
      <c r="D26" s="224">
        <v>40736</v>
      </c>
      <c r="E26" s="229" t="s">
        <v>93</v>
      </c>
      <c r="F26" s="20" t="s">
        <v>15</v>
      </c>
      <c r="G26" s="20" t="s">
        <v>16</v>
      </c>
      <c r="H26" s="20" t="s">
        <v>77</v>
      </c>
      <c r="I26" s="114" t="s">
        <v>154</v>
      </c>
    </row>
    <row r="27" spans="1:9" ht="12.75">
      <c r="A27" s="20">
        <v>51.18</v>
      </c>
      <c r="B27" s="98">
        <v>40735</v>
      </c>
      <c r="C27" s="228"/>
      <c r="D27" s="224"/>
      <c r="E27" s="229"/>
      <c r="F27" s="20" t="s">
        <v>15</v>
      </c>
      <c r="G27" s="20" t="s">
        <v>17</v>
      </c>
      <c r="H27" s="20" t="s">
        <v>18</v>
      </c>
      <c r="I27" s="20"/>
    </row>
    <row r="28" spans="1:9" ht="13.5" thickBot="1">
      <c r="A28" s="20">
        <v>11.37</v>
      </c>
      <c r="B28" s="98">
        <v>40735</v>
      </c>
      <c r="C28" s="185">
        <v>2574</v>
      </c>
      <c r="D28" s="175">
        <v>40736</v>
      </c>
      <c r="E28" s="186" t="s">
        <v>78</v>
      </c>
      <c r="F28" s="20" t="s">
        <v>15</v>
      </c>
      <c r="G28" s="20" t="s">
        <v>16</v>
      </c>
      <c r="H28" s="20" t="s">
        <v>36</v>
      </c>
      <c r="I28" s="20" t="s">
        <v>37</v>
      </c>
    </row>
    <row r="29" spans="1:9" ht="12.75">
      <c r="A29" s="20">
        <v>735</v>
      </c>
      <c r="B29" s="98">
        <v>40759</v>
      </c>
      <c r="C29" s="232">
        <v>2575</v>
      </c>
      <c r="D29" s="233">
        <v>40767</v>
      </c>
      <c r="E29" s="235" t="s">
        <v>86</v>
      </c>
      <c r="F29" s="20" t="s">
        <v>15</v>
      </c>
      <c r="G29" s="20" t="s">
        <v>80</v>
      </c>
      <c r="H29" s="20" t="s">
        <v>152</v>
      </c>
      <c r="I29" s="20"/>
    </row>
    <row r="30" spans="1:10" ht="12.75">
      <c r="A30" s="20">
        <v>265</v>
      </c>
      <c r="B30" s="98">
        <v>40759</v>
      </c>
      <c r="C30" s="228"/>
      <c r="D30" s="234"/>
      <c r="E30" s="229"/>
      <c r="F30" s="20" t="s">
        <v>15</v>
      </c>
      <c r="G30" s="20" t="s">
        <v>80</v>
      </c>
      <c r="H30" s="20" t="s">
        <v>152</v>
      </c>
      <c r="I30" s="20"/>
      <c r="J30" s="25"/>
    </row>
    <row r="31" spans="1:9" ht="12.75">
      <c r="A31" s="20">
        <v>76</v>
      </c>
      <c r="B31" s="98">
        <v>40759</v>
      </c>
      <c r="C31" s="35" t="s">
        <v>28</v>
      </c>
      <c r="D31" s="98">
        <f>B31</f>
        <v>40759</v>
      </c>
      <c r="E31" s="34" t="s">
        <v>29</v>
      </c>
      <c r="F31" s="20" t="s">
        <v>15</v>
      </c>
      <c r="G31" s="20" t="s">
        <v>16</v>
      </c>
      <c r="H31" s="20" t="s">
        <v>24</v>
      </c>
      <c r="I31" s="20"/>
    </row>
    <row r="32" spans="1:9" ht="12.75">
      <c r="A32" s="20">
        <f>19.22+25.58</f>
        <v>44.8</v>
      </c>
      <c r="B32" s="98">
        <v>40761</v>
      </c>
      <c r="C32" s="228">
        <v>2576</v>
      </c>
      <c r="D32" s="224">
        <v>40763</v>
      </c>
      <c r="E32" s="229" t="s">
        <v>94</v>
      </c>
      <c r="F32" s="20" t="s">
        <v>15</v>
      </c>
      <c r="G32" s="20" t="s">
        <v>16</v>
      </c>
      <c r="H32" s="20" t="s">
        <v>77</v>
      </c>
      <c r="I32" s="114" t="s">
        <v>154</v>
      </c>
    </row>
    <row r="33" spans="1:9" ht="12.75">
      <c r="A33" s="20">
        <f>17.87+0.45</f>
        <v>18.32</v>
      </c>
      <c r="B33" s="98">
        <v>40761</v>
      </c>
      <c r="C33" s="228"/>
      <c r="D33" s="224"/>
      <c r="E33" s="229"/>
      <c r="F33" s="20" t="s">
        <v>15</v>
      </c>
      <c r="G33" s="20" t="s">
        <v>17</v>
      </c>
      <c r="H33" s="20" t="s">
        <v>18</v>
      </c>
      <c r="I33" s="20"/>
    </row>
    <row r="34" spans="1:9" ht="13.5" thickBot="1">
      <c r="A34" s="20">
        <v>621</v>
      </c>
      <c r="B34" s="98">
        <v>40755</v>
      </c>
      <c r="C34" s="149">
        <v>2577</v>
      </c>
      <c r="D34" s="175">
        <v>40772</v>
      </c>
      <c r="E34" s="182" t="s">
        <v>162</v>
      </c>
      <c r="F34" s="20" t="s">
        <v>15</v>
      </c>
      <c r="G34" s="20" t="s">
        <v>16</v>
      </c>
      <c r="H34" s="20" t="s">
        <v>22</v>
      </c>
      <c r="I34" s="20" t="s">
        <v>23</v>
      </c>
    </row>
    <row r="35" spans="1:9" ht="12.75">
      <c r="A35" s="20">
        <v>76</v>
      </c>
      <c r="B35" s="98">
        <v>40793</v>
      </c>
      <c r="C35" s="35" t="s">
        <v>28</v>
      </c>
      <c r="D35" s="98">
        <f>B35</f>
        <v>40793</v>
      </c>
      <c r="E35" s="34" t="s">
        <v>29</v>
      </c>
      <c r="F35" s="20" t="s">
        <v>15</v>
      </c>
      <c r="G35" s="20" t="s">
        <v>16</v>
      </c>
      <c r="H35" s="20" t="s">
        <v>24</v>
      </c>
      <c r="I35" s="20"/>
    </row>
    <row r="36" spans="1:9" ht="12.75">
      <c r="A36" s="20">
        <v>1000</v>
      </c>
      <c r="B36" s="98">
        <v>40798</v>
      </c>
      <c r="C36" s="20">
        <v>2578</v>
      </c>
      <c r="D36" s="98">
        <v>40805</v>
      </c>
      <c r="E36" s="34" t="s">
        <v>25</v>
      </c>
      <c r="F36" s="20" t="s">
        <v>15</v>
      </c>
      <c r="G36" s="20" t="s">
        <v>16</v>
      </c>
      <c r="H36" s="20" t="s">
        <v>22</v>
      </c>
      <c r="I36" s="20" t="s">
        <v>26</v>
      </c>
    </row>
    <row r="37" spans="1:9" ht="13.5" thickBot="1">
      <c r="A37" s="20">
        <v>10</v>
      </c>
      <c r="B37" s="98">
        <v>40798</v>
      </c>
      <c r="C37" s="149">
        <v>2579</v>
      </c>
      <c r="D37" s="175">
        <v>40801</v>
      </c>
      <c r="E37" s="185" t="s">
        <v>102</v>
      </c>
      <c r="F37" s="20" t="s">
        <v>15</v>
      </c>
      <c r="G37" s="20" t="s">
        <v>16</v>
      </c>
      <c r="H37" s="20" t="s">
        <v>36</v>
      </c>
      <c r="I37" s="20" t="s">
        <v>39</v>
      </c>
    </row>
    <row r="38" spans="1:9" ht="12.75">
      <c r="A38" s="20">
        <v>450</v>
      </c>
      <c r="B38" s="98">
        <v>40807</v>
      </c>
      <c r="C38" s="20">
        <v>2580</v>
      </c>
      <c r="D38" s="98">
        <v>40812</v>
      </c>
      <c r="E38" s="176" t="s">
        <v>103</v>
      </c>
      <c r="F38" s="20" t="s">
        <v>15</v>
      </c>
      <c r="G38" s="20" t="s">
        <v>16</v>
      </c>
      <c r="H38" s="20" t="s">
        <v>36</v>
      </c>
      <c r="I38" s="20" t="s">
        <v>39</v>
      </c>
    </row>
    <row r="39" spans="1:9" ht="12.75">
      <c r="A39" s="20">
        <v>1190</v>
      </c>
      <c r="B39" s="98">
        <v>40786</v>
      </c>
      <c r="C39" s="20">
        <v>2581</v>
      </c>
      <c r="D39" s="98">
        <v>40809</v>
      </c>
      <c r="E39" s="114" t="s">
        <v>163</v>
      </c>
      <c r="F39" s="20" t="s">
        <v>15</v>
      </c>
      <c r="G39" s="20" t="s">
        <v>16</v>
      </c>
      <c r="H39" s="20" t="s">
        <v>22</v>
      </c>
      <c r="I39" s="20" t="s">
        <v>23</v>
      </c>
    </row>
    <row r="40" spans="1:9" ht="12.75">
      <c r="A40" s="20">
        <v>43.65</v>
      </c>
      <c r="B40" s="98">
        <v>40816</v>
      </c>
      <c r="C40" s="20">
        <v>2582</v>
      </c>
      <c r="D40" s="98">
        <v>40819</v>
      </c>
      <c r="E40" s="176" t="s">
        <v>107</v>
      </c>
      <c r="F40" s="20" t="s">
        <v>15</v>
      </c>
      <c r="G40" s="20" t="s">
        <v>17</v>
      </c>
      <c r="H40" s="20" t="s">
        <v>18</v>
      </c>
      <c r="I40" s="20"/>
    </row>
    <row r="41" spans="1:9" ht="12.75">
      <c r="A41" s="20">
        <v>76</v>
      </c>
      <c r="B41" s="98">
        <v>40820</v>
      </c>
      <c r="C41" s="20" t="s">
        <v>28</v>
      </c>
      <c r="D41" s="98">
        <v>40820</v>
      </c>
      <c r="E41" s="20" t="s">
        <v>29</v>
      </c>
      <c r="F41" s="20" t="s">
        <v>15</v>
      </c>
      <c r="G41" s="20" t="s">
        <v>16</v>
      </c>
      <c r="H41" s="20" t="s">
        <v>24</v>
      </c>
      <c r="I41" s="20"/>
    </row>
    <row r="42" spans="1:9" ht="13.5" thickBot="1">
      <c r="A42" s="20">
        <v>671</v>
      </c>
      <c r="B42" s="98">
        <v>40816</v>
      </c>
      <c r="C42" s="149">
        <v>2583</v>
      </c>
      <c r="D42" s="175">
        <v>40829</v>
      </c>
      <c r="E42" s="185" t="s">
        <v>164</v>
      </c>
      <c r="F42" s="20" t="s">
        <v>15</v>
      </c>
      <c r="G42" s="20" t="s">
        <v>16</v>
      </c>
      <c r="H42" s="20" t="s">
        <v>22</v>
      </c>
      <c r="I42" s="20" t="s">
        <v>23</v>
      </c>
    </row>
    <row r="43" spans="1:9" ht="12.75">
      <c r="A43" s="20">
        <v>87.2</v>
      </c>
      <c r="B43" s="98">
        <v>40847</v>
      </c>
      <c r="C43" s="146">
        <v>2584</v>
      </c>
      <c r="D43" s="98">
        <v>40864</v>
      </c>
      <c r="E43" s="180" t="s">
        <v>112</v>
      </c>
      <c r="F43" s="20" t="s">
        <v>34</v>
      </c>
      <c r="G43" s="20" t="s">
        <v>35</v>
      </c>
      <c r="H43" s="20" t="s">
        <v>38</v>
      </c>
      <c r="I43" s="20" t="s">
        <v>16</v>
      </c>
    </row>
    <row r="44" spans="1:9" ht="12.75">
      <c r="A44" s="20">
        <v>671</v>
      </c>
      <c r="B44" s="98">
        <v>40847</v>
      </c>
      <c r="C44" s="146">
        <v>2588</v>
      </c>
      <c r="D44" s="98">
        <v>40863</v>
      </c>
      <c r="E44" s="114" t="s">
        <v>165</v>
      </c>
      <c r="F44" s="20" t="s">
        <v>15</v>
      </c>
      <c r="G44" s="20" t="s">
        <v>16</v>
      </c>
      <c r="H44" s="20" t="s">
        <v>22</v>
      </c>
      <c r="I44" s="20" t="s">
        <v>23</v>
      </c>
    </row>
    <row r="45" spans="1:9" ht="12.75">
      <c r="A45" s="20">
        <v>76</v>
      </c>
      <c r="B45" s="98">
        <v>40851</v>
      </c>
      <c r="C45" s="20" t="s">
        <v>28</v>
      </c>
      <c r="D45" s="98">
        <v>40851</v>
      </c>
      <c r="E45" s="20" t="s">
        <v>29</v>
      </c>
      <c r="F45" s="20" t="s">
        <v>15</v>
      </c>
      <c r="G45" s="20" t="s">
        <v>16</v>
      </c>
      <c r="H45" s="20" t="s">
        <v>24</v>
      </c>
      <c r="I45" s="20"/>
    </row>
    <row r="46" spans="1:9" ht="12.75">
      <c r="A46" s="20">
        <v>600</v>
      </c>
      <c r="B46" s="98">
        <v>40852</v>
      </c>
      <c r="C46" s="146">
        <v>2586</v>
      </c>
      <c r="D46" s="98">
        <v>40862</v>
      </c>
      <c r="E46" s="180" t="s">
        <v>114</v>
      </c>
      <c r="F46" s="20" t="s">
        <v>20</v>
      </c>
      <c r="G46" s="20" t="s">
        <v>21</v>
      </c>
      <c r="H46" s="20" t="s">
        <v>84</v>
      </c>
      <c r="I46" s="20" t="s">
        <v>115</v>
      </c>
    </row>
    <row r="47" spans="1:9" ht="12.75">
      <c r="A47" s="20">
        <v>31.97</v>
      </c>
      <c r="B47" s="98">
        <v>40852</v>
      </c>
      <c r="C47" s="230">
        <v>2587</v>
      </c>
      <c r="D47" s="224">
        <v>40854</v>
      </c>
      <c r="E47" s="226" t="s">
        <v>116</v>
      </c>
      <c r="F47" s="20" t="s">
        <v>15</v>
      </c>
      <c r="G47" s="20" t="s">
        <v>16</v>
      </c>
      <c r="H47" s="20" t="s">
        <v>77</v>
      </c>
      <c r="I47" s="114" t="s">
        <v>154</v>
      </c>
    </row>
    <row r="48" spans="1:9" ht="13.5" thickBot="1">
      <c r="A48" s="20">
        <v>19.54</v>
      </c>
      <c r="B48" s="98">
        <v>40852</v>
      </c>
      <c r="C48" s="231"/>
      <c r="D48" s="225"/>
      <c r="E48" s="227"/>
      <c r="F48" s="20" t="s">
        <v>15</v>
      </c>
      <c r="G48" s="20" t="s">
        <v>17</v>
      </c>
      <c r="H48" s="20" t="s">
        <v>18</v>
      </c>
      <c r="I48" s="20"/>
    </row>
    <row r="49" spans="1:9" ht="12.75">
      <c r="A49" s="20">
        <v>62.34</v>
      </c>
      <c r="B49" s="98">
        <v>40852</v>
      </c>
      <c r="C49" s="146">
        <v>2585</v>
      </c>
      <c r="D49" s="98">
        <v>40885</v>
      </c>
      <c r="E49" s="180" t="s">
        <v>113</v>
      </c>
      <c r="F49" s="20" t="s">
        <v>15</v>
      </c>
      <c r="G49" s="20" t="s">
        <v>16</v>
      </c>
      <c r="H49" s="20" t="s">
        <v>36</v>
      </c>
      <c r="I49" s="20" t="s">
        <v>37</v>
      </c>
    </row>
    <row r="50" spans="1:9" ht="12.75">
      <c r="A50" s="20">
        <v>29.27</v>
      </c>
      <c r="B50" s="98">
        <v>40880</v>
      </c>
      <c r="C50" s="146">
        <v>2589</v>
      </c>
      <c r="D50" s="98">
        <v>40889</v>
      </c>
      <c r="E50" s="183" t="s">
        <v>118</v>
      </c>
      <c r="F50" s="20" t="s">
        <v>15</v>
      </c>
      <c r="G50" s="20" t="s">
        <v>17</v>
      </c>
      <c r="H50" s="20" t="s">
        <v>18</v>
      </c>
      <c r="I50" s="20"/>
    </row>
    <row r="51" spans="1:9" ht="12.75">
      <c r="A51" s="20">
        <v>671</v>
      </c>
      <c r="B51" s="98">
        <v>40877</v>
      </c>
      <c r="C51" s="146">
        <v>2590</v>
      </c>
      <c r="D51" s="98">
        <v>40890</v>
      </c>
      <c r="E51" s="114" t="s">
        <v>166</v>
      </c>
      <c r="F51" s="20" t="s">
        <v>15</v>
      </c>
      <c r="G51" s="20" t="s">
        <v>16</v>
      </c>
      <c r="H51" s="20" t="s">
        <v>22</v>
      </c>
      <c r="I51" s="20" t="s">
        <v>23</v>
      </c>
    </row>
    <row r="52" spans="1:10" ht="13.5" thickBot="1">
      <c r="A52" s="20">
        <v>76</v>
      </c>
      <c r="B52" s="98">
        <v>40883</v>
      </c>
      <c r="C52" s="149" t="s">
        <v>28</v>
      </c>
      <c r="D52" s="175">
        <f>B52</f>
        <v>40883</v>
      </c>
      <c r="E52" s="149" t="s">
        <v>29</v>
      </c>
      <c r="F52" s="20" t="s">
        <v>15</v>
      </c>
      <c r="G52" s="20" t="s">
        <v>16</v>
      </c>
      <c r="H52" s="20" t="s">
        <v>24</v>
      </c>
      <c r="I52" s="20"/>
      <c r="J52" s="8"/>
    </row>
    <row r="53" spans="1:10" ht="12.75">
      <c r="A53" s="20">
        <v>671</v>
      </c>
      <c r="B53" s="98">
        <v>40908</v>
      </c>
      <c r="C53" s="146">
        <v>2591</v>
      </c>
      <c r="D53" s="98">
        <v>40926</v>
      </c>
      <c r="E53" s="114" t="s">
        <v>167</v>
      </c>
      <c r="F53" s="20" t="s">
        <v>15</v>
      </c>
      <c r="G53" s="20" t="s">
        <v>16</v>
      </c>
      <c r="H53" s="20" t="s">
        <v>22</v>
      </c>
      <c r="I53" s="20" t="s">
        <v>23</v>
      </c>
      <c r="J53" s="8"/>
    </row>
    <row r="54" spans="1:10" ht="13.5" thickBot="1">
      <c r="A54" s="20">
        <v>76</v>
      </c>
      <c r="B54" s="98">
        <v>40912</v>
      </c>
      <c r="C54" s="149" t="s">
        <v>28</v>
      </c>
      <c r="D54" s="175">
        <f>B54</f>
        <v>40912</v>
      </c>
      <c r="E54" s="149" t="s">
        <v>29</v>
      </c>
      <c r="F54" s="20" t="s">
        <v>15</v>
      </c>
      <c r="G54" s="20" t="s">
        <v>16</v>
      </c>
      <c r="H54" s="20" t="s">
        <v>24</v>
      </c>
      <c r="I54" s="20"/>
      <c r="J54" s="8"/>
    </row>
    <row r="55" spans="1:10" ht="12.75">
      <c r="A55" s="20">
        <v>135.59</v>
      </c>
      <c r="B55" s="98">
        <v>40915</v>
      </c>
      <c r="C55" s="146">
        <v>2592</v>
      </c>
      <c r="D55" s="98">
        <v>40938</v>
      </c>
      <c r="E55" s="183" t="s">
        <v>121</v>
      </c>
      <c r="F55" s="20" t="s">
        <v>15</v>
      </c>
      <c r="G55" s="20" t="s">
        <v>17</v>
      </c>
      <c r="H55" s="20" t="s">
        <v>18</v>
      </c>
      <c r="I55" s="20"/>
      <c r="J55" s="8"/>
    </row>
    <row r="56" spans="1:10" ht="12.75">
      <c r="A56" s="20">
        <v>1000</v>
      </c>
      <c r="B56" s="98">
        <v>40920</v>
      </c>
      <c r="C56" s="146">
        <v>2593</v>
      </c>
      <c r="D56" s="98">
        <v>40931</v>
      </c>
      <c r="E56" s="34" t="s">
        <v>25</v>
      </c>
      <c r="F56" s="20" t="s">
        <v>15</v>
      </c>
      <c r="G56" s="20" t="s">
        <v>16</v>
      </c>
      <c r="H56" s="20" t="s">
        <v>22</v>
      </c>
      <c r="I56" s="20" t="s">
        <v>26</v>
      </c>
      <c r="J56" s="8"/>
    </row>
    <row r="57" spans="1:10" ht="12.75">
      <c r="A57" s="20">
        <v>1181</v>
      </c>
      <c r="B57" s="98">
        <v>40938</v>
      </c>
      <c r="C57" s="146">
        <v>2594</v>
      </c>
      <c r="D57" s="98">
        <v>40948</v>
      </c>
      <c r="E57" s="20" t="s">
        <v>123</v>
      </c>
      <c r="F57" s="20" t="s">
        <v>20</v>
      </c>
      <c r="G57" s="20" t="s">
        <v>88</v>
      </c>
      <c r="H57" s="20" t="s">
        <v>89</v>
      </c>
      <c r="I57" s="20" t="s">
        <v>16</v>
      </c>
      <c r="J57" s="8"/>
    </row>
    <row r="58" spans="1:10" ht="12.75">
      <c r="A58" s="20">
        <v>26.33</v>
      </c>
      <c r="B58" s="98">
        <v>40943</v>
      </c>
      <c r="C58" s="146">
        <v>2595</v>
      </c>
      <c r="D58" s="98">
        <v>40945</v>
      </c>
      <c r="E58" s="183" t="s">
        <v>125</v>
      </c>
      <c r="F58" s="20" t="s">
        <v>15</v>
      </c>
      <c r="G58" s="20" t="s">
        <v>17</v>
      </c>
      <c r="H58" s="20" t="s">
        <v>18</v>
      </c>
      <c r="I58" s="20"/>
      <c r="J58" s="8"/>
    </row>
    <row r="59" spans="1:10" ht="12.75">
      <c r="A59" s="20">
        <v>76</v>
      </c>
      <c r="B59" s="98">
        <v>40945</v>
      </c>
      <c r="C59" s="20" t="s">
        <v>28</v>
      </c>
      <c r="D59" s="98">
        <f>B59</f>
        <v>40945</v>
      </c>
      <c r="E59" s="20" t="s">
        <v>29</v>
      </c>
      <c r="F59" s="20" t="s">
        <v>15</v>
      </c>
      <c r="G59" s="20" t="s">
        <v>16</v>
      </c>
      <c r="H59" s="20" t="s">
        <v>24</v>
      </c>
      <c r="I59" s="20"/>
      <c r="J59" s="8"/>
    </row>
    <row r="60" spans="1:10" ht="12.75">
      <c r="A60" s="20">
        <v>671</v>
      </c>
      <c r="B60" s="98">
        <v>40939</v>
      </c>
      <c r="C60" s="146">
        <v>2596</v>
      </c>
      <c r="D60" s="98">
        <v>40948</v>
      </c>
      <c r="E60" s="114" t="s">
        <v>168</v>
      </c>
      <c r="F60" s="20" t="s">
        <v>15</v>
      </c>
      <c r="G60" s="20" t="s">
        <v>16</v>
      </c>
      <c r="H60" s="20" t="s">
        <v>22</v>
      </c>
      <c r="I60" s="20" t="s">
        <v>23</v>
      </c>
      <c r="J60" s="8"/>
    </row>
    <row r="61" spans="1:10" ht="13.5" thickBot="1">
      <c r="A61" s="20">
        <v>2000</v>
      </c>
      <c r="B61" s="98">
        <v>40943</v>
      </c>
      <c r="C61" s="149">
        <v>2597</v>
      </c>
      <c r="D61" s="175">
        <v>40952</v>
      </c>
      <c r="E61" s="149" t="s">
        <v>126</v>
      </c>
      <c r="F61" s="20" t="s">
        <v>20</v>
      </c>
      <c r="G61" s="20" t="s">
        <v>21</v>
      </c>
      <c r="H61" s="20" t="s">
        <v>151</v>
      </c>
      <c r="I61" s="20" t="s">
        <v>111</v>
      </c>
      <c r="J61" s="8"/>
    </row>
    <row r="62" spans="1:10" ht="12.75">
      <c r="A62" s="20">
        <v>2.5</v>
      </c>
      <c r="B62" s="98">
        <v>40958</v>
      </c>
      <c r="C62" s="230">
        <v>2598</v>
      </c>
      <c r="D62" s="224">
        <v>40967</v>
      </c>
      <c r="E62" s="226" t="s">
        <v>127</v>
      </c>
      <c r="F62" s="20" t="s">
        <v>15</v>
      </c>
      <c r="G62" s="20" t="s">
        <v>16</v>
      </c>
      <c r="H62" s="20" t="s">
        <v>36</v>
      </c>
      <c r="I62" s="20" t="s">
        <v>37</v>
      </c>
      <c r="J62" s="8"/>
    </row>
    <row r="63" spans="1:10" ht="12.75">
      <c r="A63" s="20">
        <v>5.58</v>
      </c>
      <c r="B63" s="98">
        <v>40958</v>
      </c>
      <c r="C63" s="230"/>
      <c r="D63" s="224"/>
      <c r="E63" s="229"/>
      <c r="F63" s="146" t="s">
        <v>15</v>
      </c>
      <c r="G63" s="20" t="s">
        <v>17</v>
      </c>
      <c r="H63" s="20" t="s">
        <v>18</v>
      </c>
      <c r="I63" s="20"/>
      <c r="J63" s="8"/>
    </row>
    <row r="64" spans="1:10" ht="12.75">
      <c r="A64" s="20">
        <v>40</v>
      </c>
      <c r="B64" s="98">
        <v>40969</v>
      </c>
      <c r="C64" s="146">
        <v>2599</v>
      </c>
      <c r="D64" s="187">
        <v>40973</v>
      </c>
      <c r="E64" s="188" t="s">
        <v>128</v>
      </c>
      <c r="F64" s="20" t="s">
        <v>15</v>
      </c>
      <c r="G64" s="20" t="s">
        <v>16</v>
      </c>
      <c r="H64" s="20" t="s">
        <v>81</v>
      </c>
      <c r="I64" s="20"/>
      <c r="J64" s="8"/>
    </row>
    <row r="65" spans="1:10" ht="12.75">
      <c r="A65" s="20">
        <v>35.84</v>
      </c>
      <c r="B65" s="98">
        <v>40971</v>
      </c>
      <c r="C65" s="146">
        <v>2600</v>
      </c>
      <c r="D65" s="187">
        <v>40987</v>
      </c>
      <c r="E65" s="188" t="s">
        <v>131</v>
      </c>
      <c r="F65" s="146" t="s">
        <v>15</v>
      </c>
      <c r="G65" s="20" t="s">
        <v>17</v>
      </c>
      <c r="H65" s="20" t="s">
        <v>18</v>
      </c>
      <c r="I65" s="20"/>
      <c r="J65" s="8"/>
    </row>
    <row r="66" spans="1:10" ht="13.5" thickBot="1">
      <c r="A66" s="20">
        <v>76</v>
      </c>
      <c r="B66" s="98">
        <v>40974</v>
      </c>
      <c r="C66" s="149" t="s">
        <v>28</v>
      </c>
      <c r="D66" s="175">
        <f>B66</f>
        <v>40974</v>
      </c>
      <c r="E66" s="149" t="s">
        <v>29</v>
      </c>
      <c r="F66" s="20" t="s">
        <v>15</v>
      </c>
      <c r="G66" s="20" t="s">
        <v>16</v>
      </c>
      <c r="H66" s="20" t="s">
        <v>24</v>
      </c>
      <c r="I66" s="20"/>
      <c r="J66" s="8"/>
    </row>
    <row r="67" spans="1:10" ht="12.75">
      <c r="A67" s="20">
        <v>22.61</v>
      </c>
      <c r="B67" s="98">
        <v>40971</v>
      </c>
      <c r="C67" s="20">
        <v>2601</v>
      </c>
      <c r="D67" s="98">
        <v>40995</v>
      </c>
      <c r="E67" s="20" t="s">
        <v>132</v>
      </c>
      <c r="F67" s="20" t="s">
        <v>15</v>
      </c>
      <c r="G67" s="20" t="s">
        <v>80</v>
      </c>
      <c r="H67" s="114" t="s">
        <v>153</v>
      </c>
      <c r="I67" s="20"/>
      <c r="J67" s="17"/>
    </row>
    <row r="68" spans="1:10" ht="12.75">
      <c r="A68" s="20">
        <v>727</v>
      </c>
      <c r="B68" s="98">
        <v>40968</v>
      </c>
      <c r="C68" s="20">
        <v>2602</v>
      </c>
      <c r="D68" s="98">
        <v>41002</v>
      </c>
      <c r="E68" s="114" t="s">
        <v>169</v>
      </c>
      <c r="F68" s="20" t="s">
        <v>15</v>
      </c>
      <c r="G68" s="20" t="s">
        <v>16</v>
      </c>
      <c r="H68" s="20" t="s">
        <v>22</v>
      </c>
      <c r="I68" s="20" t="s">
        <v>23</v>
      </c>
      <c r="J68" s="17"/>
    </row>
    <row r="69" spans="1:10" ht="12.75">
      <c r="A69" s="20">
        <v>646</v>
      </c>
      <c r="B69" s="98">
        <v>40999</v>
      </c>
      <c r="C69" s="20">
        <v>2603</v>
      </c>
      <c r="D69" s="98">
        <v>41004</v>
      </c>
      <c r="E69" s="20" t="s">
        <v>135</v>
      </c>
      <c r="F69" s="20" t="s">
        <v>15</v>
      </c>
      <c r="G69" s="20" t="s">
        <v>16</v>
      </c>
      <c r="H69" s="20" t="s">
        <v>36</v>
      </c>
      <c r="I69" s="20" t="s">
        <v>136</v>
      </c>
      <c r="J69" s="17"/>
    </row>
    <row r="70" spans="1:10" ht="12.75">
      <c r="A70" s="20">
        <v>76</v>
      </c>
      <c r="B70" s="98">
        <v>41003</v>
      </c>
      <c r="C70" s="20" t="s">
        <v>28</v>
      </c>
      <c r="D70" s="98">
        <f>B70</f>
        <v>41003</v>
      </c>
      <c r="E70" s="20" t="s">
        <v>29</v>
      </c>
      <c r="F70" s="20" t="s">
        <v>15</v>
      </c>
      <c r="G70" s="20" t="s">
        <v>16</v>
      </c>
      <c r="H70" s="20" t="s">
        <v>24</v>
      </c>
      <c r="I70" s="20"/>
      <c r="J70" s="17"/>
    </row>
    <row r="71" spans="1:10" ht="12.75">
      <c r="A71" s="20">
        <v>875</v>
      </c>
      <c r="B71" s="98">
        <v>41006</v>
      </c>
      <c r="C71" s="20">
        <v>2606</v>
      </c>
      <c r="D71" s="98">
        <v>41008</v>
      </c>
      <c r="E71" s="115" t="s">
        <v>141</v>
      </c>
      <c r="F71" s="20" t="s">
        <v>15</v>
      </c>
      <c r="G71" s="20" t="s">
        <v>16</v>
      </c>
      <c r="H71" s="20" t="s">
        <v>77</v>
      </c>
      <c r="I71" s="20" t="s">
        <v>156</v>
      </c>
      <c r="J71" s="17"/>
    </row>
    <row r="72" spans="1:10" ht="12.75">
      <c r="A72" s="20">
        <v>31.54</v>
      </c>
      <c r="B72" s="98">
        <v>41006</v>
      </c>
      <c r="C72" s="230">
        <v>2607</v>
      </c>
      <c r="D72" s="224">
        <v>41011</v>
      </c>
      <c r="E72" s="226" t="s">
        <v>142</v>
      </c>
      <c r="F72" s="146" t="s">
        <v>15</v>
      </c>
      <c r="G72" s="20" t="s">
        <v>17</v>
      </c>
      <c r="H72" s="20" t="s">
        <v>18</v>
      </c>
      <c r="I72" s="20"/>
      <c r="J72" s="17"/>
    </row>
    <row r="73" spans="1:10" ht="13.5" thickBot="1">
      <c r="A73" s="20">
        <v>48.88</v>
      </c>
      <c r="B73" s="98">
        <v>41006</v>
      </c>
      <c r="C73" s="231"/>
      <c r="D73" s="225"/>
      <c r="E73" s="227"/>
      <c r="F73" s="20" t="s">
        <v>15</v>
      </c>
      <c r="G73" s="20" t="s">
        <v>16</v>
      </c>
      <c r="H73" s="20" t="s">
        <v>138</v>
      </c>
      <c r="I73" s="20"/>
      <c r="J73" s="17"/>
    </row>
    <row r="74" spans="1:10" ht="12.75">
      <c r="A74" s="20">
        <v>727</v>
      </c>
      <c r="B74" s="98">
        <v>40999</v>
      </c>
      <c r="C74" s="20">
        <v>2604</v>
      </c>
      <c r="D74" s="98">
        <v>41018</v>
      </c>
      <c r="E74" s="114" t="s">
        <v>170</v>
      </c>
      <c r="F74" s="20" t="s">
        <v>15</v>
      </c>
      <c r="G74" s="20" t="s">
        <v>16</v>
      </c>
      <c r="H74" s="20" t="s">
        <v>22</v>
      </c>
      <c r="I74" s="20" t="s">
        <v>23</v>
      </c>
      <c r="J74" s="17"/>
    </row>
    <row r="75" spans="1:10" ht="12.75">
      <c r="A75" s="17">
        <v>45.28</v>
      </c>
      <c r="B75" s="99">
        <v>41043</v>
      </c>
      <c r="C75" s="17">
        <v>2608</v>
      </c>
      <c r="D75" s="99">
        <v>41043</v>
      </c>
      <c r="E75" s="17" t="s">
        <v>147</v>
      </c>
      <c r="F75" s="17" t="s">
        <v>34</v>
      </c>
      <c r="G75" s="17" t="s">
        <v>21</v>
      </c>
      <c r="H75" s="17" t="s">
        <v>44</v>
      </c>
      <c r="I75" s="17" t="s">
        <v>16</v>
      </c>
      <c r="J75" s="17"/>
    </row>
    <row r="76" spans="1:10" ht="12.75">
      <c r="A76" s="17">
        <v>734</v>
      </c>
      <c r="B76" s="99">
        <v>41044</v>
      </c>
      <c r="C76" s="17">
        <v>2610</v>
      </c>
      <c r="D76" s="99">
        <v>41044</v>
      </c>
      <c r="E76" s="32" t="s">
        <v>171</v>
      </c>
      <c r="F76" s="17" t="s">
        <v>34</v>
      </c>
      <c r="G76" s="17" t="s">
        <v>21</v>
      </c>
      <c r="H76" s="17" t="s">
        <v>44</v>
      </c>
      <c r="I76" s="17" t="s">
        <v>16</v>
      </c>
      <c r="J76" s="17"/>
    </row>
    <row r="77" spans="1:10" ht="12.75">
      <c r="A77" s="17">
        <v>1000</v>
      </c>
      <c r="B77" s="99">
        <v>41037</v>
      </c>
      <c r="C77" s="17">
        <v>2609</v>
      </c>
      <c r="D77" s="99">
        <v>41037</v>
      </c>
      <c r="E77" s="17" t="s">
        <v>25</v>
      </c>
      <c r="F77" s="17" t="s">
        <v>15</v>
      </c>
      <c r="G77" s="17" t="s">
        <v>16</v>
      </c>
      <c r="H77" s="17" t="s">
        <v>22</v>
      </c>
      <c r="I77" s="17" t="s">
        <v>26</v>
      </c>
      <c r="J77" s="17"/>
    </row>
    <row r="78" spans="1:10" ht="12.75">
      <c r="A78" s="17">
        <v>76</v>
      </c>
      <c r="B78" s="99">
        <v>41033</v>
      </c>
      <c r="C78" s="17" t="s">
        <v>28</v>
      </c>
      <c r="D78" s="99">
        <v>41033</v>
      </c>
      <c r="E78" s="17" t="s">
        <v>29</v>
      </c>
      <c r="F78" s="17" t="s">
        <v>15</v>
      </c>
      <c r="G78" s="17" t="s">
        <v>16</v>
      </c>
      <c r="H78" s="17" t="s">
        <v>24</v>
      </c>
      <c r="I78" s="17"/>
      <c r="J78" s="17"/>
    </row>
    <row r="79" spans="1:10" ht="12.75">
      <c r="A79" s="17">
        <v>66.67</v>
      </c>
      <c r="B79" s="99">
        <v>41036</v>
      </c>
      <c r="C79" s="17">
        <v>2611</v>
      </c>
      <c r="D79" s="99">
        <v>41036</v>
      </c>
      <c r="E79" s="32" t="s">
        <v>59</v>
      </c>
      <c r="F79" s="17" t="s">
        <v>15</v>
      </c>
      <c r="G79" s="17" t="s">
        <v>17</v>
      </c>
      <c r="H79" s="17" t="s">
        <v>18</v>
      </c>
      <c r="I79" s="17"/>
      <c r="J79" s="17"/>
    </row>
    <row r="80" spans="1:10" ht="13.5" thickBot="1">
      <c r="A80" s="17">
        <v>230</v>
      </c>
      <c r="B80" s="99">
        <v>41036</v>
      </c>
      <c r="C80" s="33">
        <v>2612</v>
      </c>
      <c r="D80" s="91">
        <v>41036</v>
      </c>
      <c r="E80" s="33" t="s">
        <v>149</v>
      </c>
      <c r="F80" s="17" t="s">
        <v>15</v>
      </c>
      <c r="G80" s="17" t="s">
        <v>16</v>
      </c>
      <c r="H80" s="17" t="s">
        <v>77</v>
      </c>
      <c r="I80" s="17" t="s">
        <v>174</v>
      </c>
      <c r="J80" s="17"/>
    </row>
    <row r="81" spans="1:10" ht="12.75">
      <c r="A81" s="17">
        <v>117.25</v>
      </c>
      <c r="B81" s="99">
        <v>41047</v>
      </c>
      <c r="C81" s="17">
        <v>2613</v>
      </c>
      <c r="D81" s="99">
        <v>41047</v>
      </c>
      <c r="E81" s="40" t="s">
        <v>148</v>
      </c>
      <c r="F81" s="17" t="s">
        <v>34</v>
      </c>
      <c r="G81" s="17" t="s">
        <v>21</v>
      </c>
      <c r="H81" s="17" t="s">
        <v>44</v>
      </c>
      <c r="I81" s="17" t="s">
        <v>16</v>
      </c>
      <c r="J81" s="17"/>
    </row>
    <row r="82" spans="1:10" ht="12.75">
      <c r="A82" s="17">
        <v>751.46</v>
      </c>
      <c r="B82" s="99">
        <v>41058</v>
      </c>
      <c r="C82" s="17">
        <v>2605</v>
      </c>
      <c r="D82" s="99">
        <v>41058</v>
      </c>
      <c r="E82" s="17" t="s">
        <v>137</v>
      </c>
      <c r="F82" s="17" t="s">
        <v>34</v>
      </c>
      <c r="G82" s="17" t="s">
        <v>21</v>
      </c>
      <c r="H82" s="17" t="s">
        <v>44</v>
      </c>
      <c r="I82" s="17" t="s">
        <v>16</v>
      </c>
      <c r="J82" s="17"/>
    </row>
    <row r="83" spans="1:10" ht="12.75">
      <c r="A83" s="17">
        <v>76</v>
      </c>
      <c r="B83" s="99">
        <v>41065</v>
      </c>
      <c r="C83" s="17" t="s">
        <v>28</v>
      </c>
      <c r="D83" s="99">
        <f>B83</f>
        <v>41065</v>
      </c>
      <c r="E83" s="17" t="s">
        <v>29</v>
      </c>
      <c r="F83" s="17" t="s">
        <v>15</v>
      </c>
      <c r="G83" s="17" t="s">
        <v>16</v>
      </c>
      <c r="H83" s="17" t="s">
        <v>24</v>
      </c>
      <c r="I83" s="17"/>
      <c r="J83" s="17"/>
    </row>
    <row r="84" spans="1:10" ht="12.75">
      <c r="A84" s="17">
        <v>701</v>
      </c>
      <c r="B84" s="99">
        <v>41072</v>
      </c>
      <c r="C84" s="17">
        <v>2615</v>
      </c>
      <c r="D84" s="99">
        <v>41072</v>
      </c>
      <c r="E84" s="32" t="s">
        <v>306</v>
      </c>
      <c r="F84" s="17" t="s">
        <v>34</v>
      </c>
      <c r="G84" s="17" t="s">
        <v>21</v>
      </c>
      <c r="H84" s="17" t="s">
        <v>44</v>
      </c>
      <c r="I84" s="17" t="s">
        <v>16</v>
      </c>
      <c r="J84" s="17"/>
    </row>
    <row r="85" spans="1:10" ht="13.5" thickBot="1">
      <c r="A85" s="17">
        <v>20.32</v>
      </c>
      <c r="B85" s="99">
        <v>41062</v>
      </c>
      <c r="C85" s="33">
        <v>2614</v>
      </c>
      <c r="D85" s="91">
        <v>41075</v>
      </c>
      <c r="E85" s="178" t="s">
        <v>172</v>
      </c>
      <c r="F85" s="38" t="s">
        <v>15</v>
      </c>
      <c r="G85" s="17" t="s">
        <v>17</v>
      </c>
      <c r="H85" s="17" t="s">
        <v>18</v>
      </c>
      <c r="I85" s="17"/>
      <c r="J85" s="17"/>
    </row>
    <row r="86" spans="1:10" ht="12.75" customHeight="1">
      <c r="A86" s="17">
        <v>86</v>
      </c>
      <c r="B86" s="37">
        <v>41095</v>
      </c>
      <c r="C86" s="17" t="s">
        <v>28</v>
      </c>
      <c r="D86" s="37">
        <f>B86</f>
        <v>41095</v>
      </c>
      <c r="E86" s="17" t="s">
        <v>29</v>
      </c>
      <c r="F86" s="17" t="s">
        <v>15</v>
      </c>
      <c r="G86" s="17" t="s">
        <v>16</v>
      </c>
      <c r="H86" s="17" t="s">
        <v>24</v>
      </c>
      <c r="I86" s="17"/>
      <c r="J86" s="17"/>
    </row>
    <row r="87" spans="1:10" ht="12.75">
      <c r="A87" s="17">
        <v>326.14</v>
      </c>
      <c r="B87" s="37">
        <v>41090</v>
      </c>
      <c r="C87" s="38">
        <v>2616</v>
      </c>
      <c r="D87" s="37">
        <v>41103</v>
      </c>
      <c r="E87" s="32" t="s">
        <v>198</v>
      </c>
      <c r="F87" s="17" t="s">
        <v>15</v>
      </c>
      <c r="G87" s="17" t="s">
        <v>16</v>
      </c>
      <c r="H87" s="17" t="s">
        <v>77</v>
      </c>
      <c r="I87" s="17" t="s">
        <v>154</v>
      </c>
      <c r="J87" s="17"/>
    </row>
    <row r="88" spans="1:10" ht="12.75">
      <c r="A88" s="17">
        <v>17.87</v>
      </c>
      <c r="B88" s="37">
        <v>41097</v>
      </c>
      <c r="C88" s="38">
        <v>2617</v>
      </c>
      <c r="D88" s="37">
        <v>41103</v>
      </c>
      <c r="E88" s="32" t="s">
        <v>308</v>
      </c>
      <c r="F88" s="17" t="s">
        <v>15</v>
      </c>
      <c r="G88" s="17" t="s">
        <v>17</v>
      </c>
      <c r="H88" s="17" t="s">
        <v>18</v>
      </c>
      <c r="I88" s="17"/>
      <c r="J88" s="17"/>
    </row>
    <row r="89" spans="1:10" ht="13.5" thickBot="1">
      <c r="A89" s="17">
        <v>1000</v>
      </c>
      <c r="B89" s="99">
        <v>41104</v>
      </c>
      <c r="C89" s="33" t="s">
        <v>180</v>
      </c>
      <c r="D89" s="91">
        <v>41106</v>
      </c>
      <c r="E89" s="33" t="s">
        <v>197</v>
      </c>
      <c r="F89" s="17" t="s">
        <v>15</v>
      </c>
      <c r="G89" s="17" t="s">
        <v>16</v>
      </c>
      <c r="H89" s="17" t="s">
        <v>77</v>
      </c>
      <c r="I89" s="17" t="s">
        <v>188</v>
      </c>
      <c r="J89" s="17"/>
    </row>
    <row r="90" spans="1:10" ht="12.75">
      <c r="A90" s="17">
        <v>86</v>
      </c>
      <c r="B90" s="37">
        <v>41127</v>
      </c>
      <c r="C90" s="17" t="s">
        <v>28</v>
      </c>
      <c r="D90" s="37">
        <f>B90</f>
        <v>41127</v>
      </c>
      <c r="E90" s="17" t="s">
        <v>29</v>
      </c>
      <c r="F90" s="17" t="s">
        <v>15</v>
      </c>
      <c r="G90" s="17" t="s">
        <v>16</v>
      </c>
      <c r="H90" s="17" t="s">
        <v>24</v>
      </c>
      <c r="I90" s="17"/>
      <c r="J90" s="17"/>
    </row>
    <row r="91" spans="1:10" ht="13.5" thickBot="1">
      <c r="A91" s="17">
        <v>1409</v>
      </c>
      <c r="B91" s="99">
        <v>41128</v>
      </c>
      <c r="C91" s="33" t="s">
        <v>180</v>
      </c>
      <c r="D91" s="91">
        <v>41128</v>
      </c>
      <c r="E91" s="33" t="s">
        <v>173</v>
      </c>
      <c r="F91" s="17" t="s">
        <v>34</v>
      </c>
      <c r="G91" s="17" t="s">
        <v>35</v>
      </c>
      <c r="H91" s="17" t="s">
        <v>72</v>
      </c>
      <c r="I91" s="17" t="s">
        <v>16</v>
      </c>
      <c r="J91" s="17"/>
    </row>
    <row r="92" spans="1:10" ht="12.75">
      <c r="A92" s="17">
        <v>86</v>
      </c>
      <c r="B92" s="37">
        <v>41157</v>
      </c>
      <c r="C92" s="17" t="s">
        <v>28</v>
      </c>
      <c r="D92" s="37">
        <f>B92</f>
        <v>41157</v>
      </c>
      <c r="E92" s="17" t="s">
        <v>29</v>
      </c>
      <c r="F92" s="17" t="s">
        <v>15</v>
      </c>
      <c r="G92" s="17" t="s">
        <v>16</v>
      </c>
      <c r="H92" s="17" t="s">
        <v>24</v>
      </c>
      <c r="I92" s="17"/>
      <c r="J92" s="17"/>
    </row>
    <row r="93" spans="1:10" ht="12.75">
      <c r="A93" s="17">
        <v>187.12</v>
      </c>
      <c r="B93" s="80">
        <v>41160</v>
      </c>
      <c r="C93" s="236">
        <v>2619</v>
      </c>
      <c r="D93" s="239">
        <v>41169</v>
      </c>
      <c r="E93" s="32" t="s">
        <v>309</v>
      </c>
      <c r="F93" s="17" t="s">
        <v>15</v>
      </c>
      <c r="G93" s="17" t="s">
        <v>17</v>
      </c>
      <c r="H93" s="17" t="s">
        <v>199</v>
      </c>
      <c r="I93" s="17"/>
      <c r="J93" s="17"/>
    </row>
    <row r="94" spans="1:10" ht="12.75">
      <c r="A94" s="17">
        <v>-78</v>
      </c>
      <c r="B94" s="80">
        <v>41160</v>
      </c>
      <c r="C94" s="236"/>
      <c r="D94" s="239"/>
      <c r="E94" s="32" t="s">
        <v>310</v>
      </c>
      <c r="F94" s="17" t="s">
        <v>19</v>
      </c>
      <c r="G94" s="17" t="s">
        <v>17</v>
      </c>
      <c r="H94" s="17" t="s">
        <v>199</v>
      </c>
      <c r="I94" s="17"/>
      <c r="J94" s="17"/>
    </row>
    <row r="95" spans="1:10" ht="13.5" thickBot="1">
      <c r="A95" s="17">
        <v>39.79</v>
      </c>
      <c r="B95" s="99">
        <v>41160</v>
      </c>
      <c r="C95" s="33">
        <v>2618</v>
      </c>
      <c r="D95" s="91">
        <v>41170</v>
      </c>
      <c r="E95" s="178" t="s">
        <v>248</v>
      </c>
      <c r="F95" s="17" t="s">
        <v>15</v>
      </c>
      <c r="G95" s="17" t="s">
        <v>17</v>
      </c>
      <c r="H95" s="17" t="s">
        <v>18</v>
      </c>
      <c r="I95" s="17"/>
      <c r="J95" s="17"/>
    </row>
    <row r="96" spans="1:10" ht="12.75">
      <c r="A96" s="17">
        <v>86</v>
      </c>
      <c r="B96" s="37">
        <v>41186</v>
      </c>
      <c r="C96" s="17" t="s">
        <v>28</v>
      </c>
      <c r="D96" s="37">
        <f>B96</f>
        <v>41186</v>
      </c>
      <c r="E96" s="17" t="s">
        <v>29</v>
      </c>
      <c r="F96" s="17" t="s">
        <v>15</v>
      </c>
      <c r="G96" s="17" t="s">
        <v>16</v>
      </c>
      <c r="H96" s="17" t="s">
        <v>24</v>
      </c>
      <c r="I96" s="17"/>
      <c r="J96" s="17"/>
    </row>
    <row r="97" spans="1:10" ht="12.75">
      <c r="A97" s="17">
        <v>565</v>
      </c>
      <c r="B97" s="37">
        <v>41178</v>
      </c>
      <c r="C97" s="236">
        <v>2620</v>
      </c>
      <c r="D97" s="237">
        <v>41187</v>
      </c>
      <c r="E97" s="238" t="s">
        <v>86</v>
      </c>
      <c r="F97" s="17" t="s">
        <v>15</v>
      </c>
      <c r="G97" s="17" t="s">
        <v>80</v>
      </c>
      <c r="H97" s="17" t="s">
        <v>152</v>
      </c>
      <c r="I97" s="17"/>
      <c r="J97" s="17"/>
    </row>
    <row r="98" spans="1:11" ht="12.75">
      <c r="A98" s="17">
        <v>435</v>
      </c>
      <c r="B98" s="37">
        <v>41178</v>
      </c>
      <c r="C98" s="236"/>
      <c r="D98" s="237"/>
      <c r="E98" s="238"/>
      <c r="F98" s="17" t="s">
        <v>15</v>
      </c>
      <c r="G98" s="17" t="s">
        <v>80</v>
      </c>
      <c r="H98" s="17" t="s">
        <v>152</v>
      </c>
      <c r="I98" s="17"/>
      <c r="J98" s="17"/>
      <c r="K98" s="25"/>
    </row>
    <row r="99" spans="1:10" ht="12.75">
      <c r="A99" s="17">
        <v>34.74</v>
      </c>
      <c r="B99" s="99">
        <v>41188</v>
      </c>
      <c r="C99" s="17">
        <v>2621</v>
      </c>
      <c r="D99" s="99">
        <v>41191</v>
      </c>
      <c r="E99" s="32" t="s">
        <v>311</v>
      </c>
      <c r="F99" s="17" t="s">
        <v>15</v>
      </c>
      <c r="G99" s="17" t="s">
        <v>17</v>
      </c>
      <c r="H99" s="17" t="s">
        <v>18</v>
      </c>
      <c r="I99" s="17"/>
      <c r="J99" s="17"/>
    </row>
    <row r="100" spans="1:10" ht="12.75">
      <c r="A100" s="17">
        <v>304</v>
      </c>
      <c r="B100" s="99">
        <v>41188</v>
      </c>
      <c r="C100" s="17">
        <v>2623</v>
      </c>
      <c r="D100" s="99">
        <v>41191</v>
      </c>
      <c r="E100" s="17" t="s">
        <v>313</v>
      </c>
      <c r="F100" s="17" t="s">
        <v>15</v>
      </c>
      <c r="G100" s="17" t="s">
        <v>16</v>
      </c>
      <c r="H100" s="17" t="s">
        <v>36</v>
      </c>
      <c r="I100" s="17" t="s">
        <v>37</v>
      </c>
      <c r="J100" s="17"/>
    </row>
    <row r="101" spans="1:10" ht="12.75">
      <c r="A101" s="17">
        <v>87.1</v>
      </c>
      <c r="B101" s="99">
        <v>41188</v>
      </c>
      <c r="C101" s="17">
        <v>2622</v>
      </c>
      <c r="D101" s="99">
        <v>41192</v>
      </c>
      <c r="E101" s="17" t="s">
        <v>312</v>
      </c>
      <c r="F101" s="17" t="s">
        <v>15</v>
      </c>
      <c r="G101" s="17" t="s">
        <v>17</v>
      </c>
      <c r="H101" s="17" t="s">
        <v>200</v>
      </c>
      <c r="I101" s="17"/>
      <c r="J101" s="17"/>
    </row>
    <row r="102" spans="1:10" ht="12.75">
      <c r="A102" s="17">
        <v>1840</v>
      </c>
      <c r="B102" s="99">
        <v>41190</v>
      </c>
      <c r="C102" s="17">
        <v>2624</v>
      </c>
      <c r="D102" s="99">
        <v>41197</v>
      </c>
      <c r="E102" s="17" t="s">
        <v>197</v>
      </c>
      <c r="F102" s="17" t="s">
        <v>15</v>
      </c>
      <c r="G102" s="17" t="s">
        <v>16</v>
      </c>
      <c r="H102" s="17" t="s">
        <v>77</v>
      </c>
      <c r="I102" s="17" t="s">
        <v>188</v>
      </c>
      <c r="J102" s="17"/>
    </row>
    <row r="103" spans="1:10" ht="12.75">
      <c r="A103" s="17">
        <v>450</v>
      </c>
      <c r="B103" s="99">
        <v>41191</v>
      </c>
      <c r="C103" s="17">
        <v>2625</v>
      </c>
      <c r="D103" s="99">
        <v>41197</v>
      </c>
      <c r="E103" s="32" t="s">
        <v>314</v>
      </c>
      <c r="F103" s="17" t="s">
        <v>20</v>
      </c>
      <c r="G103" s="17" t="s">
        <v>21</v>
      </c>
      <c r="H103" s="17" t="s">
        <v>201</v>
      </c>
      <c r="I103" s="17" t="s">
        <v>202</v>
      </c>
      <c r="J103" s="17" t="s">
        <v>115</v>
      </c>
    </row>
    <row r="104" spans="1:10" ht="13.5" thickBot="1">
      <c r="A104" s="17">
        <v>714</v>
      </c>
      <c r="B104" s="80">
        <v>41194</v>
      </c>
      <c r="C104" s="33">
        <v>2626</v>
      </c>
      <c r="D104" s="91">
        <v>41198</v>
      </c>
      <c r="E104" s="33" t="s">
        <v>315</v>
      </c>
      <c r="F104" s="17" t="s">
        <v>34</v>
      </c>
      <c r="G104" s="17" t="s">
        <v>35</v>
      </c>
      <c r="H104" s="17" t="s">
        <v>72</v>
      </c>
      <c r="I104" s="17" t="s">
        <v>16</v>
      </c>
      <c r="J104" s="17"/>
    </row>
    <row r="105" spans="1:10" ht="12.75">
      <c r="A105" s="17">
        <v>356.77</v>
      </c>
      <c r="B105" s="99">
        <v>41216</v>
      </c>
      <c r="C105" s="38">
        <v>2630</v>
      </c>
      <c r="D105" s="99">
        <v>41218</v>
      </c>
      <c r="E105" s="17" t="s">
        <v>203</v>
      </c>
      <c r="F105" s="17" t="s">
        <v>15</v>
      </c>
      <c r="G105" s="17" t="s">
        <v>16</v>
      </c>
      <c r="H105" s="17" t="s">
        <v>204</v>
      </c>
      <c r="I105" s="17"/>
      <c r="J105" s="17"/>
    </row>
    <row r="106" spans="1:10" ht="12.75">
      <c r="A106" s="17">
        <v>86</v>
      </c>
      <c r="B106" s="37">
        <v>41219</v>
      </c>
      <c r="C106" s="17" t="s">
        <v>28</v>
      </c>
      <c r="D106" s="37">
        <f>B106</f>
        <v>41219</v>
      </c>
      <c r="E106" s="17" t="s">
        <v>29</v>
      </c>
      <c r="F106" s="17" t="s">
        <v>15</v>
      </c>
      <c r="G106" s="17" t="s">
        <v>16</v>
      </c>
      <c r="H106" s="17" t="s">
        <v>24</v>
      </c>
      <c r="I106" s="17"/>
      <c r="J106" s="17"/>
    </row>
    <row r="107" spans="1:10" ht="12.75">
      <c r="A107" s="17">
        <v>43.93</v>
      </c>
      <c r="B107" s="99">
        <v>41216</v>
      </c>
      <c r="C107" s="38">
        <v>2629</v>
      </c>
      <c r="D107" s="99">
        <v>41220</v>
      </c>
      <c r="E107" s="32" t="s">
        <v>319</v>
      </c>
      <c r="F107" s="17" t="s">
        <v>15</v>
      </c>
      <c r="G107" s="17" t="s">
        <v>17</v>
      </c>
      <c r="H107" s="17" t="s">
        <v>18</v>
      </c>
      <c r="I107" s="17"/>
      <c r="J107" s="17"/>
    </row>
    <row r="108" spans="1:10" ht="12.75">
      <c r="A108" s="17">
        <v>52.8</v>
      </c>
      <c r="B108" s="99">
        <v>41221</v>
      </c>
      <c r="C108" s="38">
        <v>2628</v>
      </c>
      <c r="D108" s="99">
        <v>41221</v>
      </c>
      <c r="E108" s="32" t="s">
        <v>318</v>
      </c>
      <c r="F108" s="17" t="s">
        <v>15</v>
      </c>
      <c r="G108" s="17" t="s">
        <v>16</v>
      </c>
      <c r="H108" s="17" t="s">
        <v>240</v>
      </c>
      <c r="I108" s="17"/>
      <c r="J108" s="17"/>
    </row>
    <row r="109" spans="1:10" ht="13.5" thickBot="1">
      <c r="A109" s="17">
        <v>2090.39</v>
      </c>
      <c r="B109" s="99">
        <v>41225</v>
      </c>
      <c r="C109" s="33">
        <v>2631</v>
      </c>
      <c r="D109" s="91">
        <v>41228</v>
      </c>
      <c r="E109" s="33" t="s">
        <v>320</v>
      </c>
      <c r="F109" s="17" t="s">
        <v>15</v>
      </c>
      <c r="G109" s="17" t="s">
        <v>16</v>
      </c>
      <c r="H109" s="17" t="s">
        <v>77</v>
      </c>
      <c r="I109" s="17" t="s">
        <v>188</v>
      </c>
      <c r="J109" s="17"/>
    </row>
    <row r="110" spans="1:10" ht="12.75">
      <c r="A110" s="17">
        <v>708</v>
      </c>
      <c r="B110" s="99">
        <v>41231</v>
      </c>
      <c r="C110" s="38">
        <v>2632</v>
      </c>
      <c r="D110" s="99">
        <v>41236</v>
      </c>
      <c r="E110" s="17" t="s">
        <v>321</v>
      </c>
      <c r="F110" s="17" t="s">
        <v>34</v>
      </c>
      <c r="G110" s="17" t="s">
        <v>35</v>
      </c>
      <c r="H110" s="17" t="s">
        <v>72</v>
      </c>
      <c r="I110" s="17" t="s">
        <v>16</v>
      </c>
      <c r="J110" s="17"/>
    </row>
    <row r="111" spans="1:10" ht="12.75">
      <c r="A111" s="17">
        <v>1172</v>
      </c>
      <c r="B111" s="99">
        <v>41231</v>
      </c>
      <c r="C111" s="38">
        <v>2633</v>
      </c>
      <c r="D111" s="99">
        <v>41236</v>
      </c>
      <c r="E111" s="17" t="s">
        <v>322</v>
      </c>
      <c r="F111" s="17" t="s">
        <v>34</v>
      </c>
      <c r="G111" s="17" t="s">
        <v>35</v>
      </c>
      <c r="H111" s="17" t="s">
        <v>72</v>
      </c>
      <c r="I111" s="17" t="s">
        <v>16</v>
      </c>
      <c r="J111" s="17"/>
    </row>
    <row r="112" spans="1:10" ht="12.75">
      <c r="A112" s="17">
        <v>15.58</v>
      </c>
      <c r="B112" s="80">
        <v>41216</v>
      </c>
      <c r="C112" s="38">
        <v>2627</v>
      </c>
      <c r="D112" s="37">
        <v>41242</v>
      </c>
      <c r="E112" s="17" t="s">
        <v>317</v>
      </c>
      <c r="F112" s="17" t="s">
        <v>15</v>
      </c>
      <c r="G112" s="17" t="s">
        <v>17</v>
      </c>
      <c r="H112" s="17" t="s">
        <v>199</v>
      </c>
      <c r="I112" s="17"/>
      <c r="J112" s="17"/>
    </row>
    <row r="113" spans="1:10" ht="12.75">
      <c r="A113" s="17">
        <v>1813.63</v>
      </c>
      <c r="B113" s="99">
        <v>41243</v>
      </c>
      <c r="C113" s="38" t="s">
        <v>180</v>
      </c>
      <c r="D113" s="37">
        <v>41243</v>
      </c>
      <c r="E113" s="17" t="s">
        <v>205</v>
      </c>
      <c r="F113" s="17" t="s">
        <v>15</v>
      </c>
      <c r="G113" s="17" t="s">
        <v>16</v>
      </c>
      <c r="H113" s="17" t="s">
        <v>77</v>
      </c>
      <c r="I113" s="17" t="s">
        <v>188</v>
      </c>
      <c r="J113" s="17"/>
    </row>
    <row r="114" spans="1:10" ht="12.75">
      <c r="A114" s="17">
        <v>517.69</v>
      </c>
      <c r="B114" s="99">
        <v>41244</v>
      </c>
      <c r="C114" s="38">
        <v>2635</v>
      </c>
      <c r="D114" s="37">
        <v>41247</v>
      </c>
      <c r="E114" s="17" t="s">
        <v>324</v>
      </c>
      <c r="F114" s="17" t="s">
        <v>15</v>
      </c>
      <c r="G114" s="17" t="s">
        <v>16</v>
      </c>
      <c r="H114" s="17" t="s">
        <v>77</v>
      </c>
      <c r="I114" s="17" t="s">
        <v>188</v>
      </c>
      <c r="J114" s="17"/>
    </row>
    <row r="115" spans="1:10" ht="12.75">
      <c r="A115" s="17">
        <v>86</v>
      </c>
      <c r="B115" s="37">
        <v>41247</v>
      </c>
      <c r="C115" s="17" t="s">
        <v>28</v>
      </c>
      <c r="D115" s="37">
        <f>B115</f>
        <v>41247</v>
      </c>
      <c r="E115" s="17" t="s">
        <v>29</v>
      </c>
      <c r="F115" s="17" t="s">
        <v>15</v>
      </c>
      <c r="G115" s="17" t="s">
        <v>16</v>
      </c>
      <c r="H115" s="17" t="s">
        <v>24</v>
      </c>
      <c r="I115" s="17"/>
      <c r="J115" s="17"/>
    </row>
    <row r="116" spans="1:10" ht="12.75">
      <c r="A116" s="17">
        <v>46.14</v>
      </c>
      <c r="B116" s="99">
        <v>41245</v>
      </c>
      <c r="C116" s="38">
        <v>2636</v>
      </c>
      <c r="D116" s="37">
        <v>41249</v>
      </c>
      <c r="E116" s="17" t="s">
        <v>325</v>
      </c>
      <c r="F116" s="17" t="s">
        <v>15</v>
      </c>
      <c r="G116" s="17" t="s">
        <v>17</v>
      </c>
      <c r="H116" s="17" t="s">
        <v>200</v>
      </c>
      <c r="I116" s="17"/>
      <c r="J116" s="17"/>
    </row>
    <row r="117" spans="1:10" ht="12.75">
      <c r="A117" s="17">
        <v>4.9</v>
      </c>
      <c r="B117" s="99">
        <v>41245</v>
      </c>
      <c r="C117" s="38">
        <v>2637</v>
      </c>
      <c r="D117" s="37">
        <v>41249</v>
      </c>
      <c r="E117" s="17" t="s">
        <v>326</v>
      </c>
      <c r="F117" s="17" t="s">
        <v>15</v>
      </c>
      <c r="G117" s="17" t="s">
        <v>16</v>
      </c>
      <c r="H117" s="17" t="s">
        <v>36</v>
      </c>
      <c r="I117" s="17" t="s">
        <v>37</v>
      </c>
      <c r="J117" s="17"/>
    </row>
    <row r="118" spans="1:10" ht="13.5" thickBot="1">
      <c r="A118" s="17">
        <v>25</v>
      </c>
      <c r="B118" s="99">
        <v>41244</v>
      </c>
      <c r="C118" s="33">
        <v>2634</v>
      </c>
      <c r="D118" s="179">
        <v>41253</v>
      </c>
      <c r="E118" s="178" t="s">
        <v>323</v>
      </c>
      <c r="F118" s="17" t="s">
        <v>15</v>
      </c>
      <c r="G118" s="17" t="s">
        <v>17</v>
      </c>
      <c r="H118" s="17" t="s">
        <v>18</v>
      </c>
      <c r="I118" s="17"/>
      <c r="J118" s="17"/>
    </row>
    <row r="119" spans="1:10" ht="12.75">
      <c r="A119" s="17">
        <v>714</v>
      </c>
      <c r="B119" s="37">
        <v>41277</v>
      </c>
      <c r="C119" s="38">
        <v>2638</v>
      </c>
      <c r="D119" s="37">
        <v>41277</v>
      </c>
      <c r="E119" s="17" t="s">
        <v>173</v>
      </c>
      <c r="F119" s="17" t="s">
        <v>34</v>
      </c>
      <c r="G119" s="17" t="s">
        <v>35</v>
      </c>
      <c r="H119" s="17" t="s">
        <v>72</v>
      </c>
      <c r="I119" s="17" t="s">
        <v>16</v>
      </c>
      <c r="J119" s="17"/>
    </row>
    <row r="120" spans="1:10" ht="12.75">
      <c r="A120" s="17">
        <v>86</v>
      </c>
      <c r="B120" s="37">
        <v>41278</v>
      </c>
      <c r="C120" s="17" t="s">
        <v>28</v>
      </c>
      <c r="D120" s="37">
        <f>B120</f>
        <v>41278</v>
      </c>
      <c r="E120" s="17" t="s">
        <v>29</v>
      </c>
      <c r="F120" s="17" t="s">
        <v>15</v>
      </c>
      <c r="G120" s="17" t="s">
        <v>16</v>
      </c>
      <c r="H120" s="17" t="s">
        <v>24</v>
      </c>
      <c r="I120" s="17"/>
      <c r="J120" s="17"/>
    </row>
    <row r="121" spans="1:10" ht="13.5" thickBot="1">
      <c r="A121" s="17">
        <v>134.99</v>
      </c>
      <c r="B121" s="99">
        <v>41279</v>
      </c>
      <c r="C121" s="33">
        <v>2640</v>
      </c>
      <c r="D121" s="179">
        <v>41285</v>
      </c>
      <c r="E121" s="178" t="s">
        <v>246</v>
      </c>
      <c r="F121" s="17" t="s">
        <v>15</v>
      </c>
      <c r="G121" s="17" t="s">
        <v>17</v>
      </c>
      <c r="H121" s="17" t="s">
        <v>18</v>
      </c>
      <c r="I121" s="17"/>
      <c r="J121" s="17"/>
    </row>
    <row r="122" spans="1:10" ht="12.75">
      <c r="A122" s="17">
        <v>470</v>
      </c>
      <c r="B122" s="99">
        <v>41306</v>
      </c>
      <c r="C122" s="38">
        <v>2639</v>
      </c>
      <c r="D122" s="37">
        <v>41309</v>
      </c>
      <c r="E122" s="17" t="s">
        <v>327</v>
      </c>
      <c r="F122" s="17" t="s">
        <v>15</v>
      </c>
      <c r="G122" s="17" t="s">
        <v>16</v>
      </c>
      <c r="H122" s="17" t="s">
        <v>36</v>
      </c>
      <c r="I122" s="17" t="s">
        <v>39</v>
      </c>
      <c r="J122" s="17"/>
    </row>
    <row r="123" spans="1:10" ht="12.75">
      <c r="A123" s="17">
        <v>14.77</v>
      </c>
      <c r="B123" s="99">
        <v>41307</v>
      </c>
      <c r="C123" s="38">
        <v>2642</v>
      </c>
      <c r="D123" s="37">
        <v>41310</v>
      </c>
      <c r="E123" s="17" t="s">
        <v>330</v>
      </c>
      <c r="F123" s="17" t="s">
        <v>15</v>
      </c>
      <c r="G123" s="17" t="s">
        <v>16</v>
      </c>
      <c r="H123" s="17" t="s">
        <v>36</v>
      </c>
      <c r="I123" s="17" t="s">
        <v>331</v>
      </c>
      <c r="J123" s="17"/>
    </row>
    <row r="124" spans="1:10" ht="12.75">
      <c r="A124" s="17">
        <v>86</v>
      </c>
      <c r="B124" s="37">
        <v>41310</v>
      </c>
      <c r="C124" s="17" t="s">
        <v>28</v>
      </c>
      <c r="D124" s="37">
        <f>B124</f>
        <v>41310</v>
      </c>
      <c r="E124" s="17" t="s">
        <v>29</v>
      </c>
      <c r="F124" s="17" t="s">
        <v>15</v>
      </c>
      <c r="G124" s="17" t="s">
        <v>16</v>
      </c>
      <c r="H124" s="17" t="s">
        <v>24</v>
      </c>
      <c r="I124" s="17"/>
      <c r="J124" s="17"/>
    </row>
    <row r="125" spans="1:10" ht="12.75">
      <c r="A125" s="17">
        <v>721</v>
      </c>
      <c r="B125" s="37">
        <v>41306</v>
      </c>
      <c r="C125" s="38">
        <v>2641</v>
      </c>
      <c r="D125" s="37">
        <v>41312</v>
      </c>
      <c r="E125" s="17" t="s">
        <v>328</v>
      </c>
      <c r="F125" s="17" t="s">
        <v>34</v>
      </c>
      <c r="G125" s="17" t="s">
        <v>35</v>
      </c>
      <c r="H125" s="17" t="s">
        <v>72</v>
      </c>
      <c r="I125" s="17" t="s">
        <v>16</v>
      </c>
      <c r="J125" s="17"/>
    </row>
    <row r="126" spans="1:10" ht="12.75">
      <c r="A126" s="17">
        <v>2500</v>
      </c>
      <c r="B126" s="99">
        <v>41307</v>
      </c>
      <c r="C126" s="38">
        <v>2643</v>
      </c>
      <c r="D126" s="37">
        <v>41312</v>
      </c>
      <c r="E126" s="17" t="s">
        <v>252</v>
      </c>
      <c r="F126" s="17" t="s">
        <v>20</v>
      </c>
      <c r="G126" s="17" t="s">
        <v>21</v>
      </c>
      <c r="H126" s="17" t="s">
        <v>151</v>
      </c>
      <c r="I126" s="17" t="s">
        <v>111</v>
      </c>
      <c r="J126" s="17"/>
    </row>
    <row r="127" spans="1:10" ht="12.75">
      <c r="A127" s="17">
        <v>40.44</v>
      </c>
      <c r="B127" s="99">
        <v>41307</v>
      </c>
      <c r="C127" s="38">
        <v>2645</v>
      </c>
      <c r="D127" s="37">
        <v>41316</v>
      </c>
      <c r="E127" s="17" t="s">
        <v>332</v>
      </c>
      <c r="F127" s="17" t="s">
        <v>15</v>
      </c>
      <c r="G127" s="17" t="s">
        <v>17</v>
      </c>
      <c r="H127" s="17" t="s">
        <v>199</v>
      </c>
      <c r="I127" s="17"/>
      <c r="J127" s="17"/>
    </row>
    <row r="128" spans="1:10" ht="12.75">
      <c r="A128" s="17">
        <v>714</v>
      </c>
      <c r="B128" s="37">
        <v>41311</v>
      </c>
      <c r="C128" s="38">
        <v>2646</v>
      </c>
      <c r="D128" s="37">
        <v>41318</v>
      </c>
      <c r="E128" s="32" t="s">
        <v>333</v>
      </c>
      <c r="F128" s="17" t="s">
        <v>34</v>
      </c>
      <c r="G128" s="17" t="s">
        <v>35</v>
      </c>
      <c r="H128" s="17" t="s">
        <v>72</v>
      </c>
      <c r="I128" s="17" t="s">
        <v>16</v>
      </c>
      <c r="J128" s="17"/>
    </row>
    <row r="129" spans="1:10" ht="12.75">
      <c r="A129" s="17">
        <v>17.15</v>
      </c>
      <c r="B129" s="99">
        <v>41307</v>
      </c>
      <c r="C129" s="38">
        <v>2644</v>
      </c>
      <c r="D129" s="37">
        <v>41324</v>
      </c>
      <c r="E129" s="32" t="s">
        <v>251</v>
      </c>
      <c r="F129" s="17" t="s">
        <v>15</v>
      </c>
      <c r="G129" s="17" t="s">
        <v>17</v>
      </c>
      <c r="H129" s="17" t="s">
        <v>18</v>
      </c>
      <c r="I129" s="17"/>
      <c r="J129" s="17"/>
    </row>
    <row r="130" spans="1:10" ht="13.5" thickBot="1">
      <c r="A130" s="17">
        <v>2326</v>
      </c>
      <c r="B130" s="99">
        <v>41321</v>
      </c>
      <c r="C130" s="33">
        <v>2649</v>
      </c>
      <c r="D130" s="179">
        <v>41324</v>
      </c>
      <c r="E130" s="178" t="s">
        <v>249</v>
      </c>
      <c r="F130" s="17" t="s">
        <v>20</v>
      </c>
      <c r="G130" s="17" t="s">
        <v>88</v>
      </c>
      <c r="H130" s="17" t="s">
        <v>89</v>
      </c>
      <c r="I130" s="17" t="s">
        <v>16</v>
      </c>
      <c r="J130" s="17"/>
    </row>
    <row r="131" spans="1:10" ht="12.75">
      <c r="A131" s="17">
        <v>80.33</v>
      </c>
      <c r="B131" s="37">
        <v>41338</v>
      </c>
      <c r="C131" s="17" t="s">
        <v>28</v>
      </c>
      <c r="D131" s="37">
        <f>B131</f>
        <v>41338</v>
      </c>
      <c r="E131" s="17" t="s">
        <v>29</v>
      </c>
      <c r="F131" s="17" t="s">
        <v>15</v>
      </c>
      <c r="G131" s="17" t="s">
        <v>16</v>
      </c>
      <c r="H131" s="17" t="s">
        <v>24</v>
      </c>
      <c r="I131" s="17"/>
      <c r="J131" s="17"/>
    </row>
    <row r="132" spans="1:10" ht="12.75">
      <c r="A132" s="17">
        <v>671</v>
      </c>
      <c r="B132" s="37">
        <v>41335</v>
      </c>
      <c r="C132" s="38">
        <v>2647</v>
      </c>
      <c r="D132" s="37">
        <v>41340</v>
      </c>
      <c r="E132" s="32" t="s">
        <v>336</v>
      </c>
      <c r="F132" s="17" t="s">
        <v>34</v>
      </c>
      <c r="G132" s="17" t="s">
        <v>35</v>
      </c>
      <c r="H132" s="17" t="s">
        <v>72</v>
      </c>
      <c r="I132" s="17" t="s">
        <v>16</v>
      </c>
      <c r="J132" s="17"/>
    </row>
    <row r="133" spans="1:10" ht="13.5" thickBot="1">
      <c r="A133" s="17">
        <v>37.28</v>
      </c>
      <c r="B133" s="99">
        <v>41343</v>
      </c>
      <c r="C133" s="33">
        <v>2650</v>
      </c>
      <c r="D133" s="179">
        <v>41348</v>
      </c>
      <c r="E133" s="33" t="s">
        <v>338</v>
      </c>
      <c r="F133" s="17" t="s">
        <v>15</v>
      </c>
      <c r="G133" s="17" t="s">
        <v>17</v>
      </c>
      <c r="H133" s="17" t="s">
        <v>200</v>
      </c>
      <c r="I133" s="17"/>
      <c r="J133" s="17"/>
    </row>
    <row r="134" spans="1:10" ht="12.75">
      <c r="A134" s="17">
        <v>694</v>
      </c>
      <c r="B134" s="99">
        <v>41354</v>
      </c>
      <c r="C134" s="38">
        <v>2648</v>
      </c>
      <c r="D134" s="37">
        <v>41360</v>
      </c>
      <c r="E134" s="32" t="s">
        <v>337</v>
      </c>
      <c r="F134" s="17" t="s">
        <v>15</v>
      </c>
      <c r="G134" s="17" t="s">
        <v>16</v>
      </c>
      <c r="H134" s="17" t="s">
        <v>36</v>
      </c>
      <c r="I134" s="17" t="s">
        <v>136</v>
      </c>
      <c r="J134" s="17"/>
    </row>
    <row r="135" spans="1:10" ht="12.75">
      <c r="A135" s="17">
        <v>1000</v>
      </c>
      <c r="B135" s="99">
        <v>41360</v>
      </c>
      <c r="C135" s="38">
        <v>2651</v>
      </c>
      <c r="D135" s="37">
        <v>41365</v>
      </c>
      <c r="E135" s="17" t="s">
        <v>25</v>
      </c>
      <c r="F135" s="17" t="s">
        <v>15</v>
      </c>
      <c r="G135" s="17" t="s">
        <v>16</v>
      </c>
      <c r="H135" s="17" t="s">
        <v>22</v>
      </c>
      <c r="I135" s="17" t="s">
        <v>26</v>
      </c>
      <c r="J135" s="17"/>
    </row>
    <row r="136" spans="1:10" ht="12.75">
      <c r="A136" s="17">
        <v>86</v>
      </c>
      <c r="B136" s="37">
        <v>41368</v>
      </c>
      <c r="C136" s="17" t="s">
        <v>28</v>
      </c>
      <c r="D136" s="37">
        <f>B136</f>
        <v>41368</v>
      </c>
      <c r="E136" s="17" t="s">
        <v>29</v>
      </c>
      <c r="F136" s="17" t="s">
        <v>15</v>
      </c>
      <c r="G136" s="17" t="s">
        <v>16</v>
      </c>
      <c r="H136" s="17" t="s">
        <v>24</v>
      </c>
      <c r="I136" s="17"/>
      <c r="J136" s="17"/>
    </row>
    <row r="137" spans="1:10" ht="12.75">
      <c r="A137" s="17">
        <v>721</v>
      </c>
      <c r="B137" s="37">
        <v>41362</v>
      </c>
      <c r="C137" s="17">
        <v>2652</v>
      </c>
      <c r="D137" s="37">
        <v>41369</v>
      </c>
      <c r="E137" s="17" t="s">
        <v>339</v>
      </c>
      <c r="F137" s="17" t="s">
        <v>34</v>
      </c>
      <c r="G137" s="17" t="s">
        <v>35</v>
      </c>
      <c r="H137" s="17" t="s">
        <v>72</v>
      </c>
      <c r="I137" s="17" t="s">
        <v>16</v>
      </c>
      <c r="J137" s="17"/>
    </row>
    <row r="138" spans="1:10" ht="12.75">
      <c r="A138" s="17">
        <v>234.28</v>
      </c>
      <c r="B138" s="99">
        <v>41370</v>
      </c>
      <c r="C138" s="17">
        <v>2654</v>
      </c>
      <c r="D138" s="37">
        <v>41372</v>
      </c>
      <c r="E138" s="17" t="s">
        <v>341</v>
      </c>
      <c r="F138" s="17" t="s">
        <v>15</v>
      </c>
      <c r="G138" s="17" t="s">
        <v>17</v>
      </c>
      <c r="H138" s="17" t="s">
        <v>200</v>
      </c>
      <c r="I138" s="17"/>
      <c r="J138" s="17"/>
    </row>
    <row r="139" spans="1:10" ht="12.75">
      <c r="A139" s="17">
        <v>32.99</v>
      </c>
      <c r="B139" s="99">
        <v>41370</v>
      </c>
      <c r="C139" s="17">
        <v>2655</v>
      </c>
      <c r="D139" s="37">
        <v>41372</v>
      </c>
      <c r="E139" s="32" t="s">
        <v>342</v>
      </c>
      <c r="F139" s="17" t="s">
        <v>15</v>
      </c>
      <c r="G139" s="17" t="s">
        <v>16</v>
      </c>
      <c r="H139" s="17" t="s">
        <v>179</v>
      </c>
      <c r="I139" s="17"/>
      <c r="J139" s="17"/>
    </row>
    <row r="140" spans="1:10" ht="12.75">
      <c r="A140" s="17">
        <v>342.48</v>
      </c>
      <c r="B140" s="99">
        <v>41370</v>
      </c>
      <c r="C140" s="17">
        <v>2657</v>
      </c>
      <c r="D140" s="37">
        <v>41373</v>
      </c>
      <c r="E140" s="32" t="s">
        <v>198</v>
      </c>
      <c r="F140" s="17" t="s">
        <v>15</v>
      </c>
      <c r="G140" s="17" t="s">
        <v>16</v>
      </c>
      <c r="H140" s="17" t="s">
        <v>77</v>
      </c>
      <c r="I140" s="17" t="s">
        <v>154</v>
      </c>
      <c r="J140" s="17"/>
    </row>
    <row r="141" spans="1:10" ht="12.75">
      <c r="A141" s="17">
        <v>204.32</v>
      </c>
      <c r="B141" s="99">
        <v>41370</v>
      </c>
      <c r="C141" s="17">
        <v>2659</v>
      </c>
      <c r="D141" s="37">
        <v>41373</v>
      </c>
      <c r="E141" s="32" t="s">
        <v>254</v>
      </c>
      <c r="F141" s="17" t="s">
        <v>15</v>
      </c>
      <c r="G141" s="17" t="s">
        <v>16</v>
      </c>
      <c r="H141" s="17" t="s">
        <v>77</v>
      </c>
      <c r="I141" s="32" t="s">
        <v>283</v>
      </c>
      <c r="J141" s="17"/>
    </row>
    <row r="142" spans="1:10" ht="12.75">
      <c r="A142" s="17">
        <v>115.55</v>
      </c>
      <c r="B142" s="99">
        <v>41370</v>
      </c>
      <c r="C142" s="17">
        <v>2658</v>
      </c>
      <c r="D142" s="37">
        <v>41373</v>
      </c>
      <c r="E142" s="32" t="s">
        <v>255</v>
      </c>
      <c r="F142" s="17" t="s">
        <v>15</v>
      </c>
      <c r="G142" s="17" t="s">
        <v>17</v>
      </c>
      <c r="H142" s="17" t="s">
        <v>18</v>
      </c>
      <c r="I142" s="17"/>
      <c r="J142" s="17"/>
    </row>
    <row r="143" spans="1:10" ht="12.75">
      <c r="A143" s="17">
        <v>99.95</v>
      </c>
      <c r="B143" s="99">
        <v>41370</v>
      </c>
      <c r="C143" s="17">
        <v>2656</v>
      </c>
      <c r="D143" s="37">
        <v>41373</v>
      </c>
      <c r="E143" s="32" t="s">
        <v>343</v>
      </c>
      <c r="F143" s="17" t="s">
        <v>15</v>
      </c>
      <c r="G143" s="17" t="s">
        <v>16</v>
      </c>
      <c r="H143" s="17" t="s">
        <v>179</v>
      </c>
      <c r="I143" s="17"/>
      <c r="J143" s="17"/>
    </row>
    <row r="144" spans="1:10" ht="12.75">
      <c r="A144" s="17">
        <v>25.46</v>
      </c>
      <c r="B144" s="99">
        <v>41378</v>
      </c>
      <c r="C144" s="17">
        <v>2660</v>
      </c>
      <c r="D144" s="37">
        <v>41382</v>
      </c>
      <c r="E144" s="17" t="s">
        <v>227</v>
      </c>
      <c r="F144" s="17" t="s">
        <v>15</v>
      </c>
      <c r="G144" s="17" t="s">
        <v>17</v>
      </c>
      <c r="H144" s="17" t="s">
        <v>200</v>
      </c>
      <c r="I144" s="17"/>
      <c r="J144" s="17"/>
    </row>
    <row r="145" spans="1:10" ht="12.75">
      <c r="A145" s="22">
        <v>473.61</v>
      </c>
      <c r="B145" s="100">
        <v>41398</v>
      </c>
      <c r="C145" s="22">
        <v>2665</v>
      </c>
      <c r="D145" s="23">
        <v>41400</v>
      </c>
      <c r="E145" s="22" t="s">
        <v>348</v>
      </c>
      <c r="F145" s="22" t="s">
        <v>34</v>
      </c>
      <c r="G145" s="22" t="s">
        <v>35</v>
      </c>
      <c r="H145" s="22" t="s">
        <v>256</v>
      </c>
      <c r="I145" s="22" t="s">
        <v>16</v>
      </c>
      <c r="J145" s="22"/>
    </row>
    <row r="146" spans="1:10" ht="12.75">
      <c r="A146" s="22">
        <v>86</v>
      </c>
      <c r="B146" s="23">
        <v>41400</v>
      </c>
      <c r="C146" s="22" t="s">
        <v>28</v>
      </c>
      <c r="D146" s="23">
        <f>B146</f>
        <v>41400</v>
      </c>
      <c r="E146" s="22" t="s">
        <v>29</v>
      </c>
      <c r="F146" s="22" t="s">
        <v>15</v>
      </c>
      <c r="G146" s="22" t="s">
        <v>16</v>
      </c>
      <c r="H146" s="22" t="s">
        <v>24</v>
      </c>
      <c r="I146" s="22"/>
      <c r="J146" s="22"/>
    </row>
    <row r="147" spans="1:10" ht="12.75">
      <c r="A147" s="22">
        <v>621.36</v>
      </c>
      <c r="B147" s="23">
        <v>41397</v>
      </c>
      <c r="C147" s="22">
        <v>2661</v>
      </c>
      <c r="D147" s="23">
        <v>41403</v>
      </c>
      <c r="E147" s="22" t="s">
        <v>344</v>
      </c>
      <c r="F147" s="22" t="s">
        <v>34</v>
      </c>
      <c r="G147" s="22" t="s">
        <v>35</v>
      </c>
      <c r="H147" s="22" t="s">
        <v>72</v>
      </c>
      <c r="I147" s="22" t="s">
        <v>16</v>
      </c>
      <c r="J147" s="22"/>
    </row>
    <row r="148" spans="1:10" ht="12.75">
      <c r="A148" s="22">
        <v>381.72</v>
      </c>
      <c r="B148" s="23">
        <v>41404</v>
      </c>
      <c r="C148" s="22">
        <v>2653</v>
      </c>
      <c r="D148" s="23">
        <v>41404</v>
      </c>
      <c r="E148" s="44" t="s">
        <v>138</v>
      </c>
      <c r="F148" s="22" t="s">
        <v>34</v>
      </c>
      <c r="G148" s="22" t="s">
        <v>21</v>
      </c>
      <c r="H148" s="22" t="s">
        <v>44</v>
      </c>
      <c r="I148" s="22" t="s">
        <v>16</v>
      </c>
      <c r="J148" s="22"/>
    </row>
    <row r="149" spans="1:10" ht="12.75">
      <c r="A149" s="22">
        <v>289.19</v>
      </c>
      <c r="B149" s="23">
        <v>41398</v>
      </c>
      <c r="C149" s="22">
        <v>2666</v>
      </c>
      <c r="D149" s="23">
        <v>41407</v>
      </c>
      <c r="E149" s="22" t="s">
        <v>349</v>
      </c>
      <c r="F149" s="22" t="s">
        <v>15</v>
      </c>
      <c r="G149" s="22" t="s">
        <v>16</v>
      </c>
      <c r="H149" s="22" t="s">
        <v>77</v>
      </c>
      <c r="I149" s="44" t="s">
        <v>258</v>
      </c>
      <c r="J149" s="22"/>
    </row>
    <row r="150" spans="1:10" ht="12.75">
      <c r="A150" s="22">
        <v>105.25</v>
      </c>
      <c r="B150" s="23">
        <v>41398</v>
      </c>
      <c r="C150" s="22">
        <v>2663</v>
      </c>
      <c r="D150" s="23">
        <v>41407</v>
      </c>
      <c r="E150" s="44" t="s">
        <v>207</v>
      </c>
      <c r="F150" s="22" t="s">
        <v>15</v>
      </c>
      <c r="G150" s="22" t="s">
        <v>16</v>
      </c>
      <c r="H150" s="22" t="s">
        <v>179</v>
      </c>
      <c r="I150" s="22"/>
      <c r="J150" s="22"/>
    </row>
    <row r="151" spans="1:10" ht="12.75">
      <c r="A151" s="22">
        <v>52.19</v>
      </c>
      <c r="B151" s="23">
        <v>41398</v>
      </c>
      <c r="C151" s="22">
        <v>2664</v>
      </c>
      <c r="D151" s="23">
        <v>41407</v>
      </c>
      <c r="E151" s="44" t="s">
        <v>347</v>
      </c>
      <c r="F151" s="22" t="s">
        <v>15</v>
      </c>
      <c r="G151" s="22" t="s">
        <v>17</v>
      </c>
      <c r="H151" s="22" t="s">
        <v>18</v>
      </c>
      <c r="I151" s="22"/>
      <c r="J151" s="22"/>
    </row>
    <row r="152" spans="1:10" ht="12.75">
      <c r="A152" s="22">
        <v>590.63</v>
      </c>
      <c r="B152" s="23">
        <v>41397</v>
      </c>
      <c r="C152" s="22">
        <v>2662</v>
      </c>
      <c r="D152" s="23">
        <v>41411</v>
      </c>
      <c r="E152" s="44" t="s">
        <v>346</v>
      </c>
      <c r="F152" s="22" t="s">
        <v>34</v>
      </c>
      <c r="G152" s="22" t="s">
        <v>35</v>
      </c>
      <c r="H152" s="22" t="s">
        <v>245</v>
      </c>
      <c r="I152" s="22" t="s">
        <v>16</v>
      </c>
      <c r="J152" s="22"/>
    </row>
    <row r="153" spans="1:10" ht="12.75">
      <c r="A153" s="22">
        <v>86</v>
      </c>
      <c r="B153" s="23">
        <v>41429</v>
      </c>
      <c r="C153" s="22" t="s">
        <v>28</v>
      </c>
      <c r="D153" s="23">
        <f>B153</f>
        <v>41429</v>
      </c>
      <c r="E153" s="22" t="s">
        <v>29</v>
      </c>
      <c r="F153" s="22" t="s">
        <v>15</v>
      </c>
      <c r="G153" s="22" t="s">
        <v>16</v>
      </c>
      <c r="H153" s="22" t="s">
        <v>24</v>
      </c>
      <c r="I153" s="22"/>
      <c r="J153" s="22"/>
    </row>
    <row r="154" spans="1:10" ht="12.75">
      <c r="A154" s="22">
        <v>646</v>
      </c>
      <c r="B154" s="23">
        <v>41425</v>
      </c>
      <c r="C154" s="22">
        <v>2668</v>
      </c>
      <c r="D154" s="23">
        <v>41431</v>
      </c>
      <c r="E154" s="22" t="s">
        <v>353</v>
      </c>
      <c r="F154" s="22" t="s">
        <v>34</v>
      </c>
      <c r="G154" s="22" t="s">
        <v>16</v>
      </c>
      <c r="H154" s="22" t="s">
        <v>35</v>
      </c>
      <c r="I154" s="22" t="s">
        <v>72</v>
      </c>
      <c r="J154" s="22"/>
    </row>
    <row r="155" spans="1:10" ht="12.75">
      <c r="A155" s="22">
        <v>195.43</v>
      </c>
      <c r="B155" s="23">
        <v>41431</v>
      </c>
      <c r="C155" s="22" t="s">
        <v>184</v>
      </c>
      <c r="D155" s="23">
        <v>41431</v>
      </c>
      <c r="E155" s="22" t="s">
        <v>185</v>
      </c>
      <c r="F155" s="22" t="s">
        <v>15</v>
      </c>
      <c r="G155" s="22" t="s">
        <v>16</v>
      </c>
      <c r="H155" s="22" t="s">
        <v>36</v>
      </c>
      <c r="I155" s="22" t="s">
        <v>39</v>
      </c>
      <c r="J155" s="22"/>
    </row>
    <row r="156" spans="1:10" ht="12.75">
      <c r="A156" s="22">
        <v>31.92</v>
      </c>
      <c r="B156" s="23">
        <v>41426</v>
      </c>
      <c r="C156" s="22">
        <v>2669</v>
      </c>
      <c r="D156" s="23">
        <v>41432</v>
      </c>
      <c r="E156" s="44" t="s">
        <v>260</v>
      </c>
      <c r="F156" s="22" t="s">
        <v>15</v>
      </c>
      <c r="G156" s="22" t="s">
        <v>17</v>
      </c>
      <c r="H156" s="22" t="s">
        <v>18</v>
      </c>
      <c r="I156" s="22"/>
      <c r="J156" s="22"/>
    </row>
    <row r="157" spans="1:10" ht="12.75">
      <c r="A157" s="22">
        <v>58.41</v>
      </c>
      <c r="B157" s="23">
        <v>41441</v>
      </c>
      <c r="C157" s="22">
        <v>2671</v>
      </c>
      <c r="D157" s="23">
        <v>41444</v>
      </c>
      <c r="E157" s="22" t="s">
        <v>355</v>
      </c>
      <c r="F157" s="22" t="s">
        <v>15</v>
      </c>
      <c r="G157" s="22" t="s">
        <v>17</v>
      </c>
      <c r="H157" s="22" t="s">
        <v>200</v>
      </c>
      <c r="I157" s="22"/>
      <c r="J157" s="22"/>
    </row>
    <row r="158" spans="1:10" ht="12.75">
      <c r="A158" s="22">
        <v>397.2</v>
      </c>
      <c r="B158" s="23">
        <v>41436</v>
      </c>
      <c r="C158" s="22">
        <v>2670</v>
      </c>
      <c r="D158" s="23">
        <v>41445</v>
      </c>
      <c r="E158" s="44" t="s">
        <v>354</v>
      </c>
      <c r="F158" s="22" t="s">
        <v>20</v>
      </c>
      <c r="G158" s="22" t="s">
        <v>115</v>
      </c>
      <c r="H158" s="22" t="s">
        <v>21</v>
      </c>
      <c r="I158" s="22" t="s">
        <v>201</v>
      </c>
      <c r="J158" s="22" t="s">
        <v>202</v>
      </c>
    </row>
    <row r="159" spans="1:10" ht="12.75">
      <c r="A159" s="22">
        <v>36</v>
      </c>
      <c r="B159" s="23">
        <v>41398</v>
      </c>
      <c r="C159" s="22">
        <v>2667</v>
      </c>
      <c r="D159" s="23">
        <v>41445</v>
      </c>
      <c r="E159" s="44" t="s">
        <v>350</v>
      </c>
      <c r="F159" s="22" t="s">
        <v>15</v>
      </c>
      <c r="G159" s="22" t="s">
        <v>17</v>
      </c>
      <c r="H159" s="22" t="s">
        <v>351</v>
      </c>
      <c r="I159" s="22" t="s">
        <v>77</v>
      </c>
      <c r="J159" s="22"/>
    </row>
    <row r="160" spans="1:10" ht="12.75">
      <c r="A160" s="22">
        <v>96</v>
      </c>
      <c r="B160" s="23">
        <v>41460</v>
      </c>
      <c r="C160" s="22" t="s">
        <v>28</v>
      </c>
      <c r="D160" s="23">
        <f>B160</f>
        <v>41460</v>
      </c>
      <c r="E160" s="22" t="s">
        <v>29</v>
      </c>
      <c r="F160" s="22" t="s">
        <v>15</v>
      </c>
      <c r="G160" s="22" t="s">
        <v>16</v>
      </c>
      <c r="H160" s="22" t="s">
        <v>24</v>
      </c>
      <c r="I160" s="22"/>
      <c r="J160" s="22"/>
    </row>
    <row r="161" spans="1:10" ht="13.5" thickBot="1">
      <c r="A161" s="22">
        <v>48.28</v>
      </c>
      <c r="B161" s="23">
        <v>41470</v>
      </c>
      <c r="C161" s="45">
        <v>2672</v>
      </c>
      <c r="D161" s="48">
        <v>41472</v>
      </c>
      <c r="E161" s="45" t="s">
        <v>227</v>
      </c>
      <c r="F161" s="22" t="s">
        <v>15</v>
      </c>
      <c r="G161" s="22" t="s">
        <v>17</v>
      </c>
      <c r="H161" s="22" t="s">
        <v>200</v>
      </c>
      <c r="I161" s="22"/>
      <c r="J161" s="22"/>
    </row>
    <row r="162" spans="1:10" ht="12.75">
      <c r="A162" s="22">
        <v>203.04</v>
      </c>
      <c r="B162" s="23">
        <v>41489</v>
      </c>
      <c r="C162" s="22">
        <v>2675</v>
      </c>
      <c r="D162" s="23">
        <v>41491</v>
      </c>
      <c r="E162" s="22" t="s">
        <v>360</v>
      </c>
      <c r="F162" s="22" t="s">
        <v>15</v>
      </c>
      <c r="G162" s="22" t="s">
        <v>17</v>
      </c>
      <c r="H162" s="22" t="s">
        <v>200</v>
      </c>
      <c r="I162" s="22"/>
      <c r="J162" s="22"/>
    </row>
    <row r="163" spans="1:10" ht="12.75">
      <c r="A163" s="22">
        <v>646</v>
      </c>
      <c r="B163" s="23">
        <v>41488</v>
      </c>
      <c r="C163" s="22">
        <v>2673</v>
      </c>
      <c r="D163" s="23">
        <v>41492</v>
      </c>
      <c r="E163" s="22" t="s">
        <v>357</v>
      </c>
      <c r="F163" s="22" t="s">
        <v>34</v>
      </c>
      <c r="G163" s="22" t="s">
        <v>16</v>
      </c>
      <c r="H163" s="22" t="s">
        <v>35</v>
      </c>
      <c r="I163" s="22" t="s">
        <v>72</v>
      </c>
      <c r="J163" s="22"/>
    </row>
    <row r="164" spans="1:10" ht="12.75">
      <c r="A164" s="22">
        <v>612</v>
      </c>
      <c r="B164" s="23">
        <v>41488</v>
      </c>
      <c r="C164" s="22">
        <v>2674</v>
      </c>
      <c r="D164" s="23">
        <v>41492</v>
      </c>
      <c r="E164" s="44" t="s">
        <v>358</v>
      </c>
      <c r="F164" s="22" t="s">
        <v>34</v>
      </c>
      <c r="G164" s="22" t="s">
        <v>16</v>
      </c>
      <c r="H164" s="22" t="s">
        <v>35</v>
      </c>
      <c r="I164" s="22" t="s">
        <v>72</v>
      </c>
      <c r="J164" s="22"/>
    </row>
    <row r="165" spans="1:10" ht="12.75">
      <c r="A165" s="22">
        <v>96</v>
      </c>
      <c r="B165" s="23">
        <v>41492</v>
      </c>
      <c r="C165" s="22" t="s">
        <v>28</v>
      </c>
      <c r="D165" s="23">
        <f>B165</f>
        <v>41492</v>
      </c>
      <c r="E165" s="22" t="s">
        <v>29</v>
      </c>
      <c r="F165" s="22" t="s">
        <v>15</v>
      </c>
      <c r="G165" s="22" t="s">
        <v>16</v>
      </c>
      <c r="H165" s="22" t="s">
        <v>24</v>
      </c>
      <c r="I165" s="22"/>
      <c r="J165" s="22"/>
    </row>
    <row r="166" spans="1:10" ht="12.75">
      <c r="A166" s="22">
        <v>354.53</v>
      </c>
      <c r="B166" s="23">
        <v>41489</v>
      </c>
      <c r="C166" s="22">
        <v>2676</v>
      </c>
      <c r="D166" s="23">
        <v>41493</v>
      </c>
      <c r="E166" s="44" t="s">
        <v>362</v>
      </c>
      <c r="F166" s="22" t="s">
        <v>34</v>
      </c>
      <c r="G166" s="22" t="s">
        <v>16</v>
      </c>
      <c r="H166" s="22" t="s">
        <v>35</v>
      </c>
      <c r="I166" s="22" t="s">
        <v>244</v>
      </c>
      <c r="J166" s="22"/>
    </row>
    <row r="167" spans="1:10" ht="12.75">
      <c r="A167" s="22">
        <v>32.7</v>
      </c>
      <c r="B167" s="23">
        <v>41489</v>
      </c>
      <c r="C167" s="22">
        <v>2677</v>
      </c>
      <c r="D167" s="23">
        <v>41493</v>
      </c>
      <c r="E167" s="44" t="s">
        <v>365</v>
      </c>
      <c r="F167" s="22" t="s">
        <v>15</v>
      </c>
      <c r="G167" s="22" t="s">
        <v>17</v>
      </c>
      <c r="H167" s="22" t="s">
        <v>18</v>
      </c>
      <c r="I167" s="22"/>
      <c r="J167" s="22"/>
    </row>
    <row r="168" spans="1:10" ht="12.75">
      <c r="A168" s="22">
        <v>159.76</v>
      </c>
      <c r="B168" s="23">
        <v>41489</v>
      </c>
      <c r="C168" s="22">
        <v>2678</v>
      </c>
      <c r="D168" s="23">
        <v>41493</v>
      </c>
      <c r="E168" s="44" t="s">
        <v>363</v>
      </c>
      <c r="F168" s="22" t="s">
        <v>15</v>
      </c>
      <c r="G168" s="22" t="s">
        <v>16</v>
      </c>
      <c r="H168" s="22" t="s">
        <v>179</v>
      </c>
      <c r="I168" s="22"/>
      <c r="J168" s="22"/>
    </row>
    <row r="169" spans="1:10" ht="12.75">
      <c r="A169" s="22">
        <v>40.68</v>
      </c>
      <c r="B169" s="23">
        <v>41489</v>
      </c>
      <c r="C169" s="22">
        <v>2679</v>
      </c>
      <c r="D169" s="23">
        <v>41493</v>
      </c>
      <c r="E169" s="44" t="s">
        <v>364</v>
      </c>
      <c r="F169" s="22" t="s">
        <v>15</v>
      </c>
      <c r="G169" s="22" t="s">
        <v>17</v>
      </c>
      <c r="H169" s="22" t="s">
        <v>18</v>
      </c>
      <c r="I169" s="22"/>
      <c r="J169" s="22"/>
    </row>
    <row r="170" spans="1:10" ht="12.75">
      <c r="A170" s="22">
        <v>52.59</v>
      </c>
      <c r="B170" s="23">
        <v>41489</v>
      </c>
      <c r="C170" s="22">
        <v>2680</v>
      </c>
      <c r="D170" s="23">
        <v>41502</v>
      </c>
      <c r="E170" s="44" t="s">
        <v>366</v>
      </c>
      <c r="F170" s="22" t="s">
        <v>34</v>
      </c>
      <c r="G170" s="22" t="s">
        <v>16</v>
      </c>
      <c r="H170" s="22" t="s">
        <v>35</v>
      </c>
      <c r="I170" s="22" t="s">
        <v>244</v>
      </c>
      <c r="J170" s="22"/>
    </row>
    <row r="171" spans="1:10" ht="13.5" thickBot="1">
      <c r="A171" s="22">
        <v>52.17</v>
      </c>
      <c r="B171" s="23">
        <v>41499</v>
      </c>
      <c r="C171" s="45">
        <v>2681</v>
      </c>
      <c r="D171" s="48">
        <v>41502</v>
      </c>
      <c r="E171" s="45" t="s">
        <v>227</v>
      </c>
      <c r="F171" s="22" t="s">
        <v>15</v>
      </c>
      <c r="G171" s="22" t="s">
        <v>17</v>
      </c>
      <c r="H171" s="22" t="s">
        <v>200</v>
      </c>
      <c r="I171" s="22"/>
      <c r="J171" s="22"/>
    </row>
    <row r="172" spans="1:10" ht="12.75">
      <c r="A172" s="22">
        <v>1172</v>
      </c>
      <c r="B172" s="23">
        <v>41512</v>
      </c>
      <c r="C172" s="43">
        <v>2682</v>
      </c>
      <c r="D172" s="23">
        <v>41515</v>
      </c>
      <c r="E172" s="44" t="s">
        <v>191</v>
      </c>
      <c r="F172" s="22" t="s">
        <v>34</v>
      </c>
      <c r="G172" s="22" t="s">
        <v>16</v>
      </c>
      <c r="H172" s="22" t="s">
        <v>35</v>
      </c>
      <c r="I172" s="22" t="s">
        <v>72</v>
      </c>
      <c r="J172" s="22"/>
    </row>
    <row r="173" spans="1:10" ht="12.75">
      <c r="A173" s="22">
        <v>96</v>
      </c>
      <c r="B173" s="23">
        <v>41521</v>
      </c>
      <c r="C173" s="22" t="s">
        <v>28</v>
      </c>
      <c r="D173" s="23">
        <f>B173</f>
        <v>41521</v>
      </c>
      <c r="E173" s="22" t="s">
        <v>29</v>
      </c>
      <c r="F173" s="22" t="s">
        <v>15</v>
      </c>
      <c r="G173" s="22" t="s">
        <v>16</v>
      </c>
      <c r="H173" s="22" t="s">
        <v>24</v>
      </c>
      <c r="I173" s="22"/>
      <c r="J173" s="22"/>
    </row>
    <row r="174" spans="1:10" ht="12.75">
      <c r="A174" s="22">
        <v>1000</v>
      </c>
      <c r="B174" s="23">
        <v>41515</v>
      </c>
      <c r="C174" s="22">
        <v>2683</v>
      </c>
      <c r="D174" s="23">
        <v>41523</v>
      </c>
      <c r="E174" s="44" t="s">
        <v>368</v>
      </c>
      <c r="F174" s="22" t="s">
        <v>15</v>
      </c>
      <c r="G174" s="22" t="s">
        <v>80</v>
      </c>
      <c r="H174" s="22" t="s">
        <v>152</v>
      </c>
      <c r="I174" s="22"/>
      <c r="J174" s="22"/>
    </row>
    <row r="175" spans="1:10" ht="12.75">
      <c r="A175" s="22">
        <v>30</v>
      </c>
      <c r="B175" s="23">
        <v>41523</v>
      </c>
      <c r="C175" s="22">
        <v>2684</v>
      </c>
      <c r="D175" s="23">
        <v>41527</v>
      </c>
      <c r="E175" s="22" t="s">
        <v>384</v>
      </c>
      <c r="F175" s="22" t="s">
        <v>15</v>
      </c>
      <c r="G175" s="22" t="s">
        <v>16</v>
      </c>
      <c r="H175" s="22" t="s">
        <v>36</v>
      </c>
      <c r="I175" s="22" t="s">
        <v>370</v>
      </c>
      <c r="J175" s="22" t="s">
        <v>369</v>
      </c>
    </row>
    <row r="176" spans="1:10" ht="13.5" thickBot="1">
      <c r="A176" s="22">
        <v>50.17</v>
      </c>
      <c r="B176" s="23">
        <v>41533</v>
      </c>
      <c r="C176" s="45">
        <v>2685</v>
      </c>
      <c r="D176" s="48">
        <v>41536</v>
      </c>
      <c r="E176" s="45" t="s">
        <v>371</v>
      </c>
      <c r="F176" s="22" t="s">
        <v>15</v>
      </c>
      <c r="G176" s="22" t="s">
        <v>17</v>
      </c>
      <c r="H176" s="22" t="s">
        <v>200</v>
      </c>
      <c r="I176" s="22"/>
      <c r="J176" s="22"/>
    </row>
    <row r="177" spans="1:10" ht="12.75">
      <c r="A177" s="22">
        <v>1000</v>
      </c>
      <c r="B177" s="23">
        <v>41533</v>
      </c>
      <c r="C177" s="22">
        <v>2686</v>
      </c>
      <c r="D177" s="23">
        <v>41537</v>
      </c>
      <c r="E177" s="22" t="s">
        <v>372</v>
      </c>
      <c r="F177" s="22" t="s">
        <v>15</v>
      </c>
      <c r="G177" s="22" t="s">
        <v>16</v>
      </c>
      <c r="H177" s="22" t="s">
        <v>22</v>
      </c>
      <c r="I177" s="22" t="s">
        <v>26</v>
      </c>
      <c r="J177" s="22"/>
    </row>
    <row r="178" spans="1:10" ht="12.75">
      <c r="A178" s="22">
        <v>96</v>
      </c>
      <c r="B178" s="23">
        <v>41550</v>
      </c>
      <c r="C178" s="22" t="s">
        <v>28</v>
      </c>
      <c r="D178" s="23">
        <f>B178</f>
        <v>41550</v>
      </c>
      <c r="E178" s="22" t="s">
        <v>29</v>
      </c>
      <c r="F178" s="22" t="s">
        <v>15</v>
      </c>
      <c r="G178" s="22" t="s">
        <v>16</v>
      </c>
      <c r="H178" s="22" t="s">
        <v>24</v>
      </c>
      <c r="I178" s="22"/>
      <c r="J178" s="22"/>
    </row>
    <row r="179" spans="1:10" ht="12.75">
      <c r="A179" s="22">
        <v>86.34</v>
      </c>
      <c r="B179" s="23">
        <v>41552</v>
      </c>
      <c r="C179" s="22">
        <v>2688</v>
      </c>
      <c r="D179" s="23">
        <v>41554</v>
      </c>
      <c r="E179" s="22" t="s">
        <v>375</v>
      </c>
      <c r="F179" s="22" t="s">
        <v>15</v>
      </c>
      <c r="G179" s="22" t="s">
        <v>17</v>
      </c>
      <c r="H179" s="22" t="s">
        <v>200</v>
      </c>
      <c r="I179" s="22"/>
      <c r="J179" s="22"/>
    </row>
    <row r="180" spans="1:10" ht="12.75">
      <c r="A180" s="22">
        <v>682</v>
      </c>
      <c r="B180" s="23">
        <v>41551</v>
      </c>
      <c r="C180" s="22">
        <v>2687</v>
      </c>
      <c r="D180" s="23">
        <v>41558</v>
      </c>
      <c r="E180" s="44" t="s">
        <v>373</v>
      </c>
      <c r="F180" s="22" t="s">
        <v>34</v>
      </c>
      <c r="G180" s="22" t="s">
        <v>16</v>
      </c>
      <c r="H180" s="22" t="s">
        <v>35</v>
      </c>
      <c r="I180" s="22" t="s">
        <v>72</v>
      </c>
      <c r="J180" s="22"/>
    </row>
    <row r="181" spans="1:10" ht="12.75">
      <c r="A181" s="22">
        <v>99</v>
      </c>
      <c r="B181" s="23">
        <v>41552</v>
      </c>
      <c r="C181" s="22">
        <v>2689</v>
      </c>
      <c r="D181" s="23">
        <v>41562</v>
      </c>
      <c r="E181" s="44" t="s">
        <v>376</v>
      </c>
      <c r="F181" s="22" t="s">
        <v>15</v>
      </c>
      <c r="G181" s="22" t="s">
        <v>16</v>
      </c>
      <c r="H181" s="22" t="s">
        <v>36</v>
      </c>
      <c r="I181" s="22" t="s">
        <v>370</v>
      </c>
      <c r="J181" s="22" t="s">
        <v>377</v>
      </c>
    </row>
    <row r="182" spans="1:10" ht="13.5" thickBot="1">
      <c r="A182" s="22">
        <v>59.34</v>
      </c>
      <c r="B182" s="23">
        <v>41552</v>
      </c>
      <c r="C182" s="45">
        <v>2690</v>
      </c>
      <c r="D182" s="48">
        <v>41562</v>
      </c>
      <c r="E182" s="54" t="s">
        <v>247</v>
      </c>
      <c r="F182" s="22" t="s">
        <v>15</v>
      </c>
      <c r="G182" s="22" t="s">
        <v>17</v>
      </c>
      <c r="H182" s="22" t="s">
        <v>18</v>
      </c>
      <c r="I182" s="22"/>
      <c r="J182" s="22"/>
    </row>
    <row r="183" spans="1:10" ht="12.75">
      <c r="A183" s="22">
        <v>64</v>
      </c>
      <c r="B183" s="23">
        <v>41572</v>
      </c>
      <c r="C183" s="43">
        <v>2692</v>
      </c>
      <c r="D183" s="23">
        <v>41576</v>
      </c>
      <c r="E183" s="22" t="s">
        <v>250</v>
      </c>
      <c r="F183" s="22" t="s">
        <v>15</v>
      </c>
      <c r="G183" s="22" t="s">
        <v>16</v>
      </c>
      <c r="H183" s="22" t="s">
        <v>36</v>
      </c>
      <c r="I183" s="22" t="s">
        <v>39</v>
      </c>
      <c r="J183" s="22"/>
    </row>
    <row r="184" spans="1:10" ht="12.75">
      <c r="A184" s="22">
        <v>41.64</v>
      </c>
      <c r="B184" s="23">
        <v>41579</v>
      </c>
      <c r="C184" s="43">
        <v>2694</v>
      </c>
      <c r="D184" s="23">
        <v>41582</v>
      </c>
      <c r="E184" s="44" t="s">
        <v>379</v>
      </c>
      <c r="F184" s="22" t="s">
        <v>15</v>
      </c>
      <c r="G184" s="22" t="s">
        <v>17</v>
      </c>
      <c r="H184" s="22" t="s">
        <v>18</v>
      </c>
      <c r="I184" s="22"/>
      <c r="J184" s="22"/>
    </row>
    <row r="185" spans="1:10" ht="12.75">
      <c r="A185" s="22">
        <v>23.17</v>
      </c>
      <c r="B185" s="23">
        <v>41579</v>
      </c>
      <c r="C185" s="43">
        <v>2695</v>
      </c>
      <c r="D185" s="23">
        <v>41582</v>
      </c>
      <c r="E185" s="44" t="s">
        <v>380</v>
      </c>
      <c r="F185" s="22" t="s">
        <v>15</v>
      </c>
      <c r="G185" s="22" t="s">
        <v>17</v>
      </c>
      <c r="H185" s="22" t="s">
        <v>18</v>
      </c>
      <c r="I185" s="22"/>
      <c r="J185" s="22"/>
    </row>
    <row r="186" spans="1:10" ht="12.75">
      <c r="A186" s="22">
        <v>96</v>
      </c>
      <c r="B186" s="23">
        <v>41583</v>
      </c>
      <c r="C186" s="22" t="s">
        <v>28</v>
      </c>
      <c r="D186" s="23">
        <f>B186</f>
        <v>41583</v>
      </c>
      <c r="E186" s="22" t="s">
        <v>29</v>
      </c>
      <c r="F186" s="22" t="s">
        <v>15</v>
      </c>
      <c r="G186" s="22" t="s">
        <v>16</v>
      </c>
      <c r="H186" s="22" t="s">
        <v>24</v>
      </c>
      <c r="I186" s="22"/>
      <c r="J186" s="22"/>
    </row>
    <row r="187" spans="1:10" ht="13.5" thickBot="1">
      <c r="A187" s="22">
        <v>583</v>
      </c>
      <c r="B187" s="174">
        <v>41579</v>
      </c>
      <c r="C187" s="45">
        <v>2693</v>
      </c>
      <c r="D187" s="48">
        <v>41585</v>
      </c>
      <c r="E187" s="45" t="s">
        <v>173</v>
      </c>
      <c r="F187" s="22" t="s">
        <v>34</v>
      </c>
      <c r="G187" s="22" t="s">
        <v>16</v>
      </c>
      <c r="H187" s="22" t="s">
        <v>35</v>
      </c>
      <c r="I187" s="22" t="s">
        <v>72</v>
      </c>
      <c r="J187" s="22"/>
    </row>
    <row r="188" spans="1:10" ht="12.75">
      <c r="A188" s="22">
        <v>289</v>
      </c>
      <c r="B188" s="174">
        <v>41582</v>
      </c>
      <c r="C188" s="43">
        <v>2696</v>
      </c>
      <c r="D188" s="23">
        <v>41605</v>
      </c>
      <c r="E188" s="44" t="s">
        <v>381</v>
      </c>
      <c r="F188" s="22" t="s">
        <v>15</v>
      </c>
      <c r="G188" s="22" t="s">
        <v>16</v>
      </c>
      <c r="H188" s="22" t="s">
        <v>36</v>
      </c>
      <c r="I188" s="22" t="s">
        <v>37</v>
      </c>
      <c r="J188" s="22"/>
    </row>
    <row r="189" spans="1:10" ht="12.75">
      <c r="A189" s="22">
        <v>96</v>
      </c>
      <c r="B189" s="174">
        <v>41611</v>
      </c>
      <c r="C189" s="22" t="s">
        <v>28</v>
      </c>
      <c r="D189" s="23">
        <f>B189</f>
        <v>41611</v>
      </c>
      <c r="E189" s="22" t="s">
        <v>29</v>
      </c>
      <c r="F189" s="22" t="s">
        <v>15</v>
      </c>
      <c r="G189" s="22" t="s">
        <v>16</v>
      </c>
      <c r="H189" s="22" t="s">
        <v>24</v>
      </c>
      <c r="I189" s="22"/>
      <c r="J189" s="22"/>
    </row>
    <row r="190" spans="1:10" ht="12.75">
      <c r="A190" s="22">
        <v>41.59</v>
      </c>
      <c r="B190" s="174">
        <v>41615</v>
      </c>
      <c r="C190" s="22">
        <v>1001</v>
      </c>
      <c r="D190" s="23">
        <v>41617</v>
      </c>
      <c r="E190" s="22" t="s">
        <v>206</v>
      </c>
      <c r="F190" s="22" t="s">
        <v>15</v>
      </c>
      <c r="G190" s="22" t="s">
        <v>17</v>
      </c>
      <c r="H190" s="22" t="s">
        <v>200</v>
      </c>
      <c r="I190" s="22"/>
      <c r="J190" s="22"/>
    </row>
    <row r="191" spans="1:10" ht="12.75">
      <c r="A191" s="22">
        <v>212.88</v>
      </c>
      <c r="B191" s="174">
        <v>41615</v>
      </c>
      <c r="C191" s="22">
        <v>1002</v>
      </c>
      <c r="D191" s="23">
        <v>41617</v>
      </c>
      <c r="E191" s="44" t="s">
        <v>207</v>
      </c>
      <c r="F191" s="22" t="s">
        <v>15</v>
      </c>
      <c r="G191" s="22" t="s">
        <v>16</v>
      </c>
      <c r="H191" s="22" t="s">
        <v>179</v>
      </c>
      <c r="I191" s="22"/>
      <c r="J191" s="22"/>
    </row>
    <row r="192" spans="1:10" ht="12.75">
      <c r="A192" s="22">
        <v>34.69</v>
      </c>
      <c r="B192" s="174">
        <v>41615</v>
      </c>
      <c r="C192" s="22">
        <v>1003</v>
      </c>
      <c r="D192" s="23">
        <v>41617</v>
      </c>
      <c r="E192" s="44" t="s">
        <v>208</v>
      </c>
      <c r="F192" s="22" t="s">
        <v>15</v>
      </c>
      <c r="G192" s="22" t="s">
        <v>17</v>
      </c>
      <c r="H192" s="22" t="s">
        <v>18</v>
      </c>
      <c r="I192" s="22"/>
      <c r="J192" s="22"/>
    </row>
    <row r="193" spans="1:10" ht="12.75">
      <c r="A193" s="22">
        <v>636</v>
      </c>
      <c r="B193" s="174">
        <v>41611</v>
      </c>
      <c r="C193" s="22">
        <v>2697</v>
      </c>
      <c r="D193" s="23">
        <v>41618</v>
      </c>
      <c r="E193" s="22" t="s">
        <v>382</v>
      </c>
      <c r="F193" s="22" t="s">
        <v>34</v>
      </c>
      <c r="G193" s="22" t="s">
        <v>16</v>
      </c>
      <c r="H193" s="22" t="s">
        <v>35</v>
      </c>
      <c r="I193" s="22" t="s">
        <v>72</v>
      </c>
      <c r="J193" s="22"/>
    </row>
    <row r="194" spans="1:10" ht="13.5" thickBot="1">
      <c r="A194" s="22">
        <v>270</v>
      </c>
      <c r="B194" s="174">
        <v>41624</v>
      </c>
      <c r="C194" s="45">
        <v>1005</v>
      </c>
      <c r="D194" s="48">
        <v>41626</v>
      </c>
      <c r="E194" s="54" t="s">
        <v>210</v>
      </c>
      <c r="F194" s="22" t="s">
        <v>15</v>
      </c>
      <c r="G194" s="22" t="s">
        <v>16</v>
      </c>
      <c r="H194" s="22" t="s">
        <v>36</v>
      </c>
      <c r="I194" s="22" t="s">
        <v>39</v>
      </c>
      <c r="J194" s="22"/>
    </row>
    <row r="195" spans="1:10" ht="12.75">
      <c r="A195" s="22">
        <v>57.57</v>
      </c>
      <c r="B195" s="174">
        <v>41624</v>
      </c>
      <c r="C195" s="43">
        <v>1004</v>
      </c>
      <c r="D195" s="23">
        <v>41627</v>
      </c>
      <c r="E195" s="22" t="s">
        <v>209</v>
      </c>
      <c r="F195" s="22" t="s">
        <v>15</v>
      </c>
      <c r="G195" s="22" t="s">
        <v>17</v>
      </c>
      <c r="H195" s="22" t="s">
        <v>200</v>
      </c>
      <c r="I195" s="22"/>
      <c r="J195" s="22"/>
    </row>
    <row r="196" spans="1:10" ht="12.75">
      <c r="A196" s="22">
        <v>72</v>
      </c>
      <c r="B196" s="174">
        <v>41557</v>
      </c>
      <c r="C196" s="43">
        <v>2691</v>
      </c>
      <c r="D196" s="23">
        <v>41645</v>
      </c>
      <c r="E196" s="44" t="s">
        <v>378</v>
      </c>
      <c r="F196" s="22" t="s">
        <v>15</v>
      </c>
      <c r="G196" s="22" t="s">
        <v>17</v>
      </c>
      <c r="H196" s="22" t="s">
        <v>351</v>
      </c>
      <c r="I196" s="22" t="s">
        <v>77</v>
      </c>
      <c r="J196" s="22"/>
    </row>
    <row r="197" spans="1:10" ht="12.75">
      <c r="A197" s="22">
        <v>96</v>
      </c>
      <c r="B197" s="23">
        <v>41645</v>
      </c>
      <c r="C197" s="22" t="s">
        <v>28</v>
      </c>
      <c r="D197" s="23">
        <f>B197</f>
        <v>41645</v>
      </c>
      <c r="E197" s="22" t="s">
        <v>29</v>
      </c>
      <c r="F197" s="22" t="s">
        <v>15</v>
      </c>
      <c r="G197" s="22" t="s">
        <v>16</v>
      </c>
      <c r="H197" s="22" t="s">
        <v>24</v>
      </c>
      <c r="I197" s="22"/>
      <c r="J197" s="22"/>
    </row>
    <row r="198" spans="1:10" ht="12.75">
      <c r="A198" s="22">
        <v>688</v>
      </c>
      <c r="B198" s="23">
        <v>41642</v>
      </c>
      <c r="C198" s="22">
        <v>1006</v>
      </c>
      <c r="D198" s="23">
        <v>41648</v>
      </c>
      <c r="E198" s="22" t="s">
        <v>211</v>
      </c>
      <c r="F198" s="22" t="s">
        <v>34</v>
      </c>
      <c r="G198" s="22" t="s">
        <v>16</v>
      </c>
      <c r="H198" s="22" t="s">
        <v>35</v>
      </c>
      <c r="I198" s="22" t="s">
        <v>72</v>
      </c>
      <c r="J198" s="22"/>
    </row>
    <row r="199" spans="1:10" ht="12.75">
      <c r="A199" s="22">
        <v>35.43</v>
      </c>
      <c r="B199" s="23">
        <v>41649</v>
      </c>
      <c r="C199" s="22" t="s">
        <v>184</v>
      </c>
      <c r="D199" s="23">
        <v>41649</v>
      </c>
      <c r="E199" s="44" t="s">
        <v>186</v>
      </c>
      <c r="F199" s="22" t="s">
        <v>15</v>
      </c>
      <c r="G199" s="22" t="s">
        <v>16</v>
      </c>
      <c r="H199" s="22" t="s">
        <v>36</v>
      </c>
      <c r="I199" s="22" t="s">
        <v>39</v>
      </c>
      <c r="J199" s="22"/>
    </row>
    <row r="200" spans="1:10" ht="12.75">
      <c r="A200" s="22">
        <v>450</v>
      </c>
      <c r="B200" s="23">
        <v>41643</v>
      </c>
      <c r="C200" s="22">
        <v>1008</v>
      </c>
      <c r="D200" s="23">
        <v>41652</v>
      </c>
      <c r="E200" s="44" t="s">
        <v>213</v>
      </c>
      <c r="F200" s="22" t="s">
        <v>20</v>
      </c>
      <c r="G200" s="22" t="s">
        <v>21</v>
      </c>
      <c r="H200" s="22" t="s">
        <v>201</v>
      </c>
      <c r="I200" s="22" t="s">
        <v>202</v>
      </c>
      <c r="J200" s="22" t="s">
        <v>115</v>
      </c>
    </row>
    <row r="201" spans="1:10" ht="13.5" thickBot="1">
      <c r="A201" s="22">
        <v>700</v>
      </c>
      <c r="B201" s="23">
        <v>41642</v>
      </c>
      <c r="C201" s="45">
        <v>1007</v>
      </c>
      <c r="D201" s="48">
        <v>41655</v>
      </c>
      <c r="E201" s="54" t="s">
        <v>212</v>
      </c>
      <c r="F201" s="22" t="s">
        <v>15</v>
      </c>
      <c r="G201" s="22" t="s">
        <v>16</v>
      </c>
      <c r="H201" s="22" t="s">
        <v>36</v>
      </c>
      <c r="I201" s="22" t="s">
        <v>136</v>
      </c>
      <c r="J201" s="22"/>
    </row>
    <row r="202" spans="1:10" ht="12.75">
      <c r="A202" s="22">
        <v>36.84</v>
      </c>
      <c r="B202" s="23">
        <v>41661</v>
      </c>
      <c r="C202" s="43">
        <v>1009</v>
      </c>
      <c r="D202" s="23">
        <v>41667</v>
      </c>
      <c r="E202" s="22" t="s">
        <v>209</v>
      </c>
      <c r="F202" s="22" t="s">
        <v>15</v>
      </c>
      <c r="G202" s="22" t="s">
        <v>17</v>
      </c>
      <c r="H202" s="22" t="s">
        <v>200</v>
      </c>
      <c r="I202" s="22"/>
      <c r="J202" s="22"/>
    </row>
    <row r="203" spans="1:10" ht="12.75">
      <c r="A203" s="22">
        <v>16.44</v>
      </c>
      <c r="B203" s="23">
        <v>41671</v>
      </c>
      <c r="C203" s="43">
        <v>1012</v>
      </c>
      <c r="D203" s="23">
        <v>41673</v>
      </c>
      <c r="E203" s="22" t="s">
        <v>218</v>
      </c>
      <c r="F203" s="22" t="s">
        <v>15</v>
      </c>
      <c r="G203" s="22" t="s">
        <v>16</v>
      </c>
      <c r="H203" s="22" t="s">
        <v>22</v>
      </c>
      <c r="I203" s="22" t="s">
        <v>26</v>
      </c>
      <c r="J203" s="22"/>
    </row>
    <row r="204" spans="1:10" ht="12.75">
      <c r="A204" s="22">
        <v>642</v>
      </c>
      <c r="B204" s="23">
        <v>41674</v>
      </c>
      <c r="C204" s="43">
        <v>1010</v>
      </c>
      <c r="D204" s="23">
        <v>41674</v>
      </c>
      <c r="E204" s="44" t="s">
        <v>214</v>
      </c>
      <c r="F204" s="22" t="s">
        <v>34</v>
      </c>
      <c r="G204" s="22" t="s">
        <v>21</v>
      </c>
      <c r="H204" s="22" t="s">
        <v>44</v>
      </c>
      <c r="I204" s="22" t="s">
        <v>16</v>
      </c>
      <c r="J204" s="22"/>
    </row>
    <row r="205" spans="1:10" ht="12.75">
      <c r="A205" s="22">
        <v>45.46</v>
      </c>
      <c r="B205" s="23">
        <v>41671</v>
      </c>
      <c r="C205" s="43">
        <v>1013</v>
      </c>
      <c r="D205" s="23">
        <v>41674</v>
      </c>
      <c r="E205" s="44" t="s">
        <v>219</v>
      </c>
      <c r="F205" s="22" t="s">
        <v>15</v>
      </c>
      <c r="G205" s="22" t="s">
        <v>17</v>
      </c>
      <c r="H205" s="22" t="s">
        <v>18</v>
      </c>
      <c r="I205" s="22"/>
      <c r="J205" s="22"/>
    </row>
    <row r="206" spans="1:10" ht="12.75">
      <c r="A206" s="22">
        <v>96</v>
      </c>
      <c r="B206" s="23">
        <v>41674</v>
      </c>
      <c r="C206" s="22" t="s">
        <v>28</v>
      </c>
      <c r="D206" s="23">
        <f>B206</f>
        <v>41674</v>
      </c>
      <c r="E206" s="22" t="s">
        <v>29</v>
      </c>
      <c r="F206" s="22" t="s">
        <v>15</v>
      </c>
      <c r="G206" s="22" t="s">
        <v>16</v>
      </c>
      <c r="H206" s="22" t="s">
        <v>24</v>
      </c>
      <c r="I206" s="22"/>
      <c r="J206" s="22"/>
    </row>
    <row r="207" spans="1:10" ht="12.75">
      <c r="A207" s="22">
        <v>1000</v>
      </c>
      <c r="B207" s="23">
        <v>41676</v>
      </c>
      <c r="C207" s="22">
        <v>1011</v>
      </c>
      <c r="D207" s="23">
        <v>41676</v>
      </c>
      <c r="E207" s="44" t="s">
        <v>216</v>
      </c>
      <c r="F207" s="22" t="s">
        <v>34</v>
      </c>
      <c r="G207" s="22" t="s">
        <v>21</v>
      </c>
      <c r="H207" s="22" t="s">
        <v>44</v>
      </c>
      <c r="I207" s="22" t="s">
        <v>16</v>
      </c>
      <c r="J207" s="22"/>
    </row>
    <row r="208" spans="1:10" ht="13.5" thickBot="1">
      <c r="A208" s="22">
        <v>36.28</v>
      </c>
      <c r="B208" s="23">
        <v>41683</v>
      </c>
      <c r="C208" s="45">
        <v>1014</v>
      </c>
      <c r="D208" s="48">
        <v>41684</v>
      </c>
      <c r="E208" s="45" t="s">
        <v>209</v>
      </c>
      <c r="F208" s="22" t="s">
        <v>15</v>
      </c>
      <c r="G208" s="22" t="s">
        <v>17</v>
      </c>
      <c r="H208" s="22" t="s">
        <v>200</v>
      </c>
      <c r="I208" s="22"/>
      <c r="J208" s="22"/>
    </row>
    <row r="209" spans="1:10" ht="12.75">
      <c r="A209" s="22">
        <v>578</v>
      </c>
      <c r="B209" s="23">
        <v>41702</v>
      </c>
      <c r="C209" s="43">
        <v>1016</v>
      </c>
      <c r="D209" s="23">
        <v>41702</v>
      </c>
      <c r="E209" s="44" t="s">
        <v>222</v>
      </c>
      <c r="F209" s="22" t="s">
        <v>34</v>
      </c>
      <c r="G209" s="22" t="s">
        <v>21</v>
      </c>
      <c r="H209" s="22" t="s">
        <v>44</v>
      </c>
      <c r="I209" s="22" t="s">
        <v>16</v>
      </c>
      <c r="J209" s="22"/>
    </row>
    <row r="210" spans="1:10" ht="12.75">
      <c r="A210" s="22">
        <v>109</v>
      </c>
      <c r="B210" s="23">
        <v>41699</v>
      </c>
      <c r="C210" s="43">
        <v>1017</v>
      </c>
      <c r="D210" s="23">
        <v>41702</v>
      </c>
      <c r="E210" s="22" t="s">
        <v>224</v>
      </c>
      <c r="F210" s="22" t="s">
        <v>15</v>
      </c>
      <c r="G210" s="22" t="s">
        <v>16</v>
      </c>
      <c r="H210" s="22" t="s">
        <v>36</v>
      </c>
      <c r="I210" s="22" t="s">
        <v>37</v>
      </c>
      <c r="J210" s="22"/>
    </row>
    <row r="211" spans="1:10" ht="12.75">
      <c r="A211" s="22">
        <v>1189</v>
      </c>
      <c r="B211" s="23">
        <v>41699</v>
      </c>
      <c r="C211" s="43">
        <v>1018</v>
      </c>
      <c r="D211" s="23">
        <v>41702</v>
      </c>
      <c r="E211" s="44" t="s">
        <v>225</v>
      </c>
      <c r="F211" s="22" t="s">
        <v>20</v>
      </c>
      <c r="G211" s="22" t="s">
        <v>88</v>
      </c>
      <c r="H211" s="22" t="s">
        <v>89</v>
      </c>
      <c r="I211" s="22" t="s">
        <v>16</v>
      </c>
      <c r="J211" s="22"/>
    </row>
    <row r="212" spans="1:10" ht="12.75">
      <c r="A212" s="22">
        <v>96</v>
      </c>
      <c r="B212" s="23">
        <v>41702</v>
      </c>
      <c r="C212" s="22" t="s">
        <v>28</v>
      </c>
      <c r="D212" s="23">
        <f>B212</f>
        <v>41702</v>
      </c>
      <c r="E212" s="22" t="s">
        <v>29</v>
      </c>
      <c r="F212" s="22" t="s">
        <v>15</v>
      </c>
      <c r="G212" s="22" t="s">
        <v>16</v>
      </c>
      <c r="H212" s="22" t="s">
        <v>24</v>
      </c>
      <c r="I212" s="22"/>
      <c r="J212" s="22"/>
    </row>
    <row r="213" spans="1:10" ht="12.75">
      <c r="A213" s="22">
        <v>150</v>
      </c>
      <c r="B213" s="23">
        <v>41704</v>
      </c>
      <c r="C213" s="22">
        <v>1015</v>
      </c>
      <c r="D213" s="23">
        <v>41704</v>
      </c>
      <c r="E213" s="22" t="s">
        <v>220</v>
      </c>
      <c r="F213" s="22" t="s">
        <v>34</v>
      </c>
      <c r="G213" s="22" t="s">
        <v>21</v>
      </c>
      <c r="H213" s="22" t="s">
        <v>44</v>
      </c>
      <c r="I213" s="22" t="s">
        <v>16</v>
      </c>
      <c r="J213" s="22"/>
    </row>
    <row r="214" spans="1:10" ht="12.75">
      <c r="A214" s="22">
        <v>154.81</v>
      </c>
      <c r="B214" s="23">
        <v>41699</v>
      </c>
      <c r="C214" s="22">
        <v>1020</v>
      </c>
      <c r="D214" s="23">
        <v>41712</v>
      </c>
      <c r="E214" s="44" t="s">
        <v>226</v>
      </c>
      <c r="F214" s="22" t="s">
        <v>15</v>
      </c>
      <c r="G214" s="22" t="s">
        <v>16</v>
      </c>
      <c r="H214" s="22" t="s">
        <v>179</v>
      </c>
      <c r="I214" s="22"/>
      <c r="J214" s="22"/>
    </row>
    <row r="215" spans="1:10" ht="13.5" thickBot="1">
      <c r="A215" s="22">
        <v>145</v>
      </c>
      <c r="B215" s="23">
        <v>41708</v>
      </c>
      <c r="C215" s="45">
        <v>1022</v>
      </c>
      <c r="D215" s="48">
        <v>41712</v>
      </c>
      <c r="E215" s="45" t="s">
        <v>206</v>
      </c>
      <c r="F215" s="22" t="s">
        <v>15</v>
      </c>
      <c r="G215" s="22" t="s">
        <v>17</v>
      </c>
      <c r="H215" s="22" t="s">
        <v>200</v>
      </c>
      <c r="I215" s="22"/>
      <c r="J215" s="22"/>
    </row>
    <row r="216" spans="1:10" ht="12.75">
      <c r="A216" s="22">
        <v>33.61</v>
      </c>
      <c r="B216" s="23">
        <v>41708</v>
      </c>
      <c r="C216" s="43">
        <v>1021</v>
      </c>
      <c r="D216" s="23">
        <v>41719</v>
      </c>
      <c r="E216" s="44" t="s">
        <v>227</v>
      </c>
      <c r="F216" s="22" t="s">
        <v>15</v>
      </c>
      <c r="G216" s="22" t="s">
        <v>17</v>
      </c>
      <c r="H216" s="22" t="s">
        <v>200</v>
      </c>
      <c r="I216" s="22"/>
      <c r="J216" s="22"/>
    </row>
    <row r="217" spans="1:10" ht="12.75">
      <c r="A217" s="22">
        <v>49.79</v>
      </c>
      <c r="B217" s="23">
        <v>41717</v>
      </c>
      <c r="C217" s="43">
        <v>1023</v>
      </c>
      <c r="D217" s="23">
        <v>41719</v>
      </c>
      <c r="E217" s="44" t="s">
        <v>228</v>
      </c>
      <c r="F217" s="22" t="s">
        <v>15</v>
      </c>
      <c r="G217" s="22" t="s">
        <v>17</v>
      </c>
      <c r="H217" s="22" t="s">
        <v>200</v>
      </c>
      <c r="I217" s="22"/>
      <c r="J217" s="22"/>
    </row>
    <row r="218" spans="1:10" ht="12.75">
      <c r="A218" s="22">
        <v>642</v>
      </c>
      <c r="B218" s="23">
        <v>41730</v>
      </c>
      <c r="C218" s="43">
        <v>1024</v>
      </c>
      <c r="D218" s="23">
        <v>41730</v>
      </c>
      <c r="E218" s="44" t="s">
        <v>229</v>
      </c>
      <c r="F218" s="22" t="s">
        <v>34</v>
      </c>
      <c r="G218" s="22" t="s">
        <v>21</v>
      </c>
      <c r="H218" s="22" t="s">
        <v>44</v>
      </c>
      <c r="I218" s="22" t="s">
        <v>16</v>
      </c>
      <c r="J218" s="22"/>
    </row>
    <row r="219" spans="1:10" ht="12.75">
      <c r="A219" s="22">
        <v>96</v>
      </c>
      <c r="B219" s="23">
        <v>41733</v>
      </c>
      <c r="C219" s="22" t="s">
        <v>28</v>
      </c>
      <c r="D219" s="23">
        <f>B219</f>
        <v>41733</v>
      </c>
      <c r="E219" s="22" t="s">
        <v>29</v>
      </c>
      <c r="F219" s="22" t="s">
        <v>15</v>
      </c>
      <c r="G219" s="22" t="s">
        <v>16</v>
      </c>
      <c r="H219" s="22" t="s">
        <v>24</v>
      </c>
      <c r="I219" s="22"/>
      <c r="J219" s="22"/>
    </row>
    <row r="220" spans="1:10" ht="13.5" thickBot="1">
      <c r="A220" s="22">
        <v>561.75</v>
      </c>
      <c r="B220" s="23">
        <v>41734</v>
      </c>
      <c r="C220" s="45">
        <v>1026</v>
      </c>
      <c r="D220" s="48">
        <v>41739</v>
      </c>
      <c r="E220" s="54" t="s">
        <v>232</v>
      </c>
      <c r="F220" s="22" t="s">
        <v>15</v>
      </c>
      <c r="G220" s="22" t="s">
        <v>16</v>
      </c>
      <c r="H220" s="22" t="s">
        <v>204</v>
      </c>
      <c r="I220" s="22"/>
      <c r="J220" s="22"/>
    </row>
    <row r="221" spans="1:10" ht="12.75">
      <c r="A221" s="22">
        <v>62.96</v>
      </c>
      <c r="B221" s="23">
        <v>41744</v>
      </c>
      <c r="C221" s="43">
        <v>1027</v>
      </c>
      <c r="D221" s="23">
        <v>41750</v>
      </c>
      <c r="E221" s="22" t="s">
        <v>209</v>
      </c>
      <c r="F221" s="22" t="s">
        <v>15</v>
      </c>
      <c r="G221" s="22" t="s">
        <v>17</v>
      </c>
      <c r="H221" s="22" t="s">
        <v>200</v>
      </c>
      <c r="I221" s="22"/>
      <c r="J221" s="22"/>
    </row>
    <row r="222" spans="1:10" ht="12.75">
      <c r="A222" s="63">
        <v>43.6</v>
      </c>
      <c r="B222" s="59">
        <v>41764</v>
      </c>
      <c r="C222" s="62">
        <v>1025</v>
      </c>
      <c r="D222" s="59">
        <v>41764</v>
      </c>
      <c r="E222" s="63" t="s">
        <v>230</v>
      </c>
      <c r="F222" s="63" t="s">
        <v>34</v>
      </c>
      <c r="G222" s="63" t="s">
        <v>16</v>
      </c>
      <c r="H222" s="63" t="s">
        <v>21</v>
      </c>
      <c r="I222" s="63" t="s">
        <v>44</v>
      </c>
      <c r="J222" s="63"/>
    </row>
    <row r="223" spans="1:10" ht="12.75">
      <c r="A223" s="63">
        <v>648</v>
      </c>
      <c r="B223" s="59">
        <v>41765</v>
      </c>
      <c r="C223" s="62">
        <v>1029</v>
      </c>
      <c r="D223" s="59">
        <v>41765</v>
      </c>
      <c r="E223" s="65" t="s">
        <v>233</v>
      </c>
      <c r="F223" s="63" t="s">
        <v>34</v>
      </c>
      <c r="G223" s="63" t="s">
        <v>16</v>
      </c>
      <c r="H223" s="63" t="s">
        <v>21</v>
      </c>
      <c r="I223" s="63" t="s">
        <v>44</v>
      </c>
      <c r="J223" s="63"/>
    </row>
    <row r="224" spans="1:10" ht="12.75">
      <c r="A224" s="63">
        <v>96</v>
      </c>
      <c r="B224" s="59">
        <v>41765</v>
      </c>
      <c r="C224" s="63" t="s">
        <v>28</v>
      </c>
      <c r="D224" s="59">
        <f>B224</f>
        <v>41765</v>
      </c>
      <c r="E224" s="63" t="s">
        <v>29</v>
      </c>
      <c r="F224" s="63" t="s">
        <v>15</v>
      </c>
      <c r="G224" s="63" t="s">
        <v>16</v>
      </c>
      <c r="H224" s="63" t="s">
        <v>24</v>
      </c>
      <c r="I224" s="63"/>
      <c r="J224" s="63"/>
    </row>
    <row r="225" spans="1:10" ht="12.75">
      <c r="A225" s="63">
        <v>80.74</v>
      </c>
      <c r="B225" s="59">
        <v>41762</v>
      </c>
      <c r="C225" s="63">
        <v>1033</v>
      </c>
      <c r="D225" s="59">
        <v>41766</v>
      </c>
      <c r="E225" s="63" t="s">
        <v>243</v>
      </c>
      <c r="F225" s="63" t="s">
        <v>34</v>
      </c>
      <c r="G225" s="63" t="s">
        <v>16</v>
      </c>
      <c r="H225" s="63" t="s">
        <v>35</v>
      </c>
      <c r="I225" s="63" t="s">
        <v>244</v>
      </c>
      <c r="J225" s="63"/>
    </row>
    <row r="226" spans="1:10" ht="12.75">
      <c r="A226" s="63">
        <v>51</v>
      </c>
      <c r="B226" s="59">
        <v>41761</v>
      </c>
      <c r="C226" s="63">
        <v>1030</v>
      </c>
      <c r="D226" s="59">
        <v>41768</v>
      </c>
      <c r="E226" s="63" t="s">
        <v>235</v>
      </c>
      <c r="F226" s="63" t="s">
        <v>15</v>
      </c>
      <c r="G226" s="63" t="s">
        <v>17</v>
      </c>
      <c r="H226" s="63" t="s">
        <v>200</v>
      </c>
      <c r="I226" s="63"/>
      <c r="J226" s="63"/>
    </row>
    <row r="227" spans="1:11" ht="13.5" thickBot="1">
      <c r="A227" s="63">
        <v>2400</v>
      </c>
      <c r="B227" s="59">
        <v>41762</v>
      </c>
      <c r="C227" s="68">
        <v>1031</v>
      </c>
      <c r="D227" s="74">
        <v>41772</v>
      </c>
      <c r="E227" s="167" t="s">
        <v>236</v>
      </c>
      <c r="F227" s="63" t="s">
        <v>15</v>
      </c>
      <c r="G227" s="63" t="s">
        <v>111</v>
      </c>
      <c r="H227" s="63" t="s">
        <v>237</v>
      </c>
      <c r="I227" s="63" t="s">
        <v>238</v>
      </c>
      <c r="J227" s="63"/>
      <c r="K227" s="55"/>
    </row>
    <row r="228" spans="1:10" ht="12.75">
      <c r="A228" s="63">
        <v>98.25</v>
      </c>
      <c r="B228" s="117">
        <v>41794</v>
      </c>
      <c r="C228" s="62">
        <v>1032</v>
      </c>
      <c r="D228" s="59">
        <v>41794</v>
      </c>
      <c r="E228" s="63" t="s">
        <v>262</v>
      </c>
      <c r="F228" s="63" t="s">
        <v>34</v>
      </c>
      <c r="G228" s="63" t="s">
        <v>16</v>
      </c>
      <c r="H228" s="63" t="s">
        <v>21</v>
      </c>
      <c r="I228" s="63" t="s">
        <v>44</v>
      </c>
      <c r="J228" s="63"/>
    </row>
    <row r="229" spans="1:10" ht="13.5" thickBot="1">
      <c r="A229" s="116">
        <v>96</v>
      </c>
      <c r="B229" s="117">
        <v>41794</v>
      </c>
      <c r="C229" s="168" t="s">
        <v>28</v>
      </c>
      <c r="D229" s="169">
        <f>B229</f>
        <v>41794</v>
      </c>
      <c r="E229" s="168" t="s">
        <v>29</v>
      </c>
      <c r="F229" s="116" t="s">
        <v>15</v>
      </c>
      <c r="G229" s="116" t="s">
        <v>16</v>
      </c>
      <c r="H229" s="116" t="s">
        <v>24</v>
      </c>
      <c r="I229" s="116"/>
      <c r="J229" s="116"/>
    </row>
    <row r="230" spans="1:10" ht="12.75">
      <c r="A230" s="116">
        <v>695</v>
      </c>
      <c r="B230" s="117">
        <v>41811</v>
      </c>
      <c r="C230" s="170">
        <v>1035</v>
      </c>
      <c r="D230" s="117">
        <v>41814</v>
      </c>
      <c r="E230" s="116" t="s">
        <v>263</v>
      </c>
      <c r="F230" s="116" t="s">
        <v>34</v>
      </c>
      <c r="G230" s="116" t="s">
        <v>16</v>
      </c>
      <c r="H230" s="116" t="s">
        <v>35</v>
      </c>
      <c r="I230" s="116" t="s">
        <v>72</v>
      </c>
      <c r="J230" s="116"/>
    </row>
    <row r="231" spans="1:10" ht="12.75">
      <c r="A231" s="116">
        <f>274.58+13.49</f>
        <v>288.07</v>
      </c>
      <c r="B231" s="117">
        <v>41811</v>
      </c>
      <c r="C231" s="221">
        <v>1037</v>
      </c>
      <c r="D231" s="223">
        <v>41813</v>
      </c>
      <c r="E231" s="222" t="s">
        <v>280</v>
      </c>
      <c r="F231" s="116" t="s">
        <v>34</v>
      </c>
      <c r="G231" s="116" t="s">
        <v>16</v>
      </c>
      <c r="H231" s="116" t="s">
        <v>35</v>
      </c>
      <c r="I231" s="171" t="s">
        <v>266</v>
      </c>
      <c r="J231" s="116"/>
    </row>
    <row r="232" spans="1:10" ht="12.75">
      <c r="A232" s="116">
        <f>38.96+14.7</f>
        <v>53.66</v>
      </c>
      <c r="B232" s="117">
        <v>41811</v>
      </c>
      <c r="C232" s="221"/>
      <c r="D232" s="223"/>
      <c r="E232" s="222"/>
      <c r="F232" s="116" t="s">
        <v>34</v>
      </c>
      <c r="G232" s="116" t="s">
        <v>16</v>
      </c>
      <c r="H232" s="116" t="s">
        <v>35</v>
      </c>
      <c r="I232" s="171" t="s">
        <v>265</v>
      </c>
      <c r="J232" s="116"/>
    </row>
    <row r="233" spans="1:10" ht="12.75">
      <c r="A233" s="116">
        <v>18</v>
      </c>
      <c r="B233" s="117">
        <v>41811</v>
      </c>
      <c r="C233" s="170">
        <v>1038</v>
      </c>
      <c r="D233" s="117">
        <v>41814</v>
      </c>
      <c r="E233" s="116" t="s">
        <v>281</v>
      </c>
      <c r="F233" s="116" t="s">
        <v>34</v>
      </c>
      <c r="G233" s="116" t="s">
        <v>16</v>
      </c>
      <c r="H233" s="116" t="s">
        <v>35</v>
      </c>
      <c r="I233" s="116" t="s">
        <v>277</v>
      </c>
      <c r="J233" s="116"/>
    </row>
    <row r="234" spans="1:10" ht="12.75">
      <c r="A234" s="116">
        <v>9.52</v>
      </c>
      <c r="B234" s="117">
        <v>41811</v>
      </c>
      <c r="C234" s="170">
        <v>1039</v>
      </c>
      <c r="D234" s="117">
        <v>41814</v>
      </c>
      <c r="E234" s="116" t="s">
        <v>282</v>
      </c>
      <c r="F234" s="116" t="s">
        <v>34</v>
      </c>
      <c r="G234" s="116" t="s">
        <v>16</v>
      </c>
      <c r="H234" s="116" t="s">
        <v>35</v>
      </c>
      <c r="I234" s="116" t="s">
        <v>274</v>
      </c>
      <c r="J234" s="116"/>
    </row>
    <row r="235" spans="1:10" ht="13.5" thickBot="1">
      <c r="A235" s="116">
        <v>1000</v>
      </c>
      <c r="B235" s="117">
        <v>41823</v>
      </c>
      <c r="C235" s="168">
        <v>1036</v>
      </c>
      <c r="D235" s="169">
        <v>41823</v>
      </c>
      <c r="E235" s="168" t="s">
        <v>279</v>
      </c>
      <c r="F235" s="63" t="s">
        <v>34</v>
      </c>
      <c r="G235" s="63" t="s">
        <v>16</v>
      </c>
      <c r="H235" s="63" t="s">
        <v>21</v>
      </c>
      <c r="I235" s="63" t="s">
        <v>44</v>
      </c>
      <c r="J235" s="116"/>
    </row>
    <row r="236" spans="1:10" ht="12.75">
      <c r="A236" s="116">
        <v>107</v>
      </c>
      <c r="B236" s="117">
        <v>41827</v>
      </c>
      <c r="C236" s="116" t="s">
        <v>28</v>
      </c>
      <c r="D236" s="117">
        <f>B236</f>
        <v>41827</v>
      </c>
      <c r="E236" s="116" t="s">
        <v>29</v>
      </c>
      <c r="F236" s="116" t="s">
        <v>15</v>
      </c>
      <c r="G236" s="116" t="s">
        <v>16</v>
      </c>
      <c r="H236" s="116" t="s">
        <v>24</v>
      </c>
      <c r="I236" s="116"/>
      <c r="J236" s="116"/>
    </row>
    <row r="237" spans="1:10" ht="12.75">
      <c r="A237" s="116">
        <v>107</v>
      </c>
      <c r="B237" s="117">
        <v>41856</v>
      </c>
      <c r="C237" s="116" t="s">
        <v>28</v>
      </c>
      <c r="D237" s="117">
        <f>B237</f>
        <v>41856</v>
      </c>
      <c r="E237" s="116" t="s">
        <v>29</v>
      </c>
      <c r="F237" s="116" t="s">
        <v>15</v>
      </c>
      <c r="G237" s="116" t="s">
        <v>16</v>
      </c>
      <c r="H237" s="116" t="s">
        <v>24</v>
      </c>
      <c r="I237" s="116"/>
      <c r="J237" s="116"/>
    </row>
    <row r="238" spans="1:10" ht="12.75">
      <c r="A238" s="116">
        <v>46.55</v>
      </c>
      <c r="B238" s="117">
        <v>41857</v>
      </c>
      <c r="C238" s="170">
        <v>1040</v>
      </c>
      <c r="D238" s="117">
        <v>41865</v>
      </c>
      <c r="E238" s="116" t="s">
        <v>293</v>
      </c>
      <c r="F238" s="116" t="s">
        <v>34</v>
      </c>
      <c r="G238" s="116" t="s">
        <v>16</v>
      </c>
      <c r="H238" s="116" t="s">
        <v>35</v>
      </c>
      <c r="I238" s="171" t="s">
        <v>266</v>
      </c>
      <c r="J238" s="116"/>
    </row>
    <row r="239" spans="1:10" ht="12.75">
      <c r="A239" s="116">
        <v>22.28</v>
      </c>
      <c r="B239" s="117">
        <v>41857</v>
      </c>
      <c r="C239" s="170">
        <v>1041</v>
      </c>
      <c r="D239" s="117">
        <v>41869</v>
      </c>
      <c r="E239" s="116" t="s">
        <v>303</v>
      </c>
      <c r="F239" s="116" t="s">
        <v>34</v>
      </c>
      <c r="G239" s="116" t="s">
        <v>16</v>
      </c>
      <c r="H239" s="116" t="s">
        <v>35</v>
      </c>
      <c r="I239" s="171" t="s">
        <v>301</v>
      </c>
      <c r="J239" s="116"/>
    </row>
    <row r="240" spans="1:10" ht="12.75">
      <c r="A240" s="116">
        <v>648</v>
      </c>
      <c r="B240" s="117">
        <v>41857</v>
      </c>
      <c r="C240" s="170">
        <v>1042</v>
      </c>
      <c r="D240" s="117">
        <v>41863</v>
      </c>
      <c r="E240" s="171" t="s">
        <v>304</v>
      </c>
      <c r="F240" s="116" t="s">
        <v>34</v>
      </c>
      <c r="G240" s="116" t="s">
        <v>16</v>
      </c>
      <c r="H240" s="116" t="s">
        <v>35</v>
      </c>
      <c r="I240" s="116" t="s">
        <v>72</v>
      </c>
      <c r="J240" s="116"/>
    </row>
    <row r="241" spans="1:10" ht="13.5" thickBot="1">
      <c r="A241" s="116">
        <v>701</v>
      </c>
      <c r="B241" s="117">
        <v>41857</v>
      </c>
      <c r="C241" s="168">
        <v>1043</v>
      </c>
      <c r="D241" s="169">
        <v>41858</v>
      </c>
      <c r="E241" s="167" t="s">
        <v>305</v>
      </c>
      <c r="F241" s="116" t="s">
        <v>20</v>
      </c>
      <c r="G241" s="116" t="s">
        <v>16</v>
      </c>
      <c r="H241" s="116" t="s">
        <v>21</v>
      </c>
      <c r="I241" s="116" t="s">
        <v>151</v>
      </c>
      <c r="J241" s="116"/>
    </row>
    <row r="242" spans="1:10" ht="12.75">
      <c r="A242" s="121">
        <v>27</v>
      </c>
      <c r="B242" s="117">
        <v>41884</v>
      </c>
      <c r="C242" s="116">
        <v>1045</v>
      </c>
      <c r="D242" s="117">
        <v>41884</v>
      </c>
      <c r="E242" s="171" t="s">
        <v>386</v>
      </c>
      <c r="F242" s="63" t="s">
        <v>34</v>
      </c>
      <c r="G242" s="63" t="s">
        <v>16</v>
      </c>
      <c r="H242" s="63" t="s">
        <v>21</v>
      </c>
      <c r="I242" s="63" t="s">
        <v>44</v>
      </c>
      <c r="J242" s="116"/>
    </row>
    <row r="243" spans="1:10" ht="12.75">
      <c r="A243" s="116">
        <v>107</v>
      </c>
      <c r="B243" s="117">
        <v>41886</v>
      </c>
      <c r="C243" s="116" t="s">
        <v>28</v>
      </c>
      <c r="D243" s="117">
        <f>B243</f>
        <v>41886</v>
      </c>
      <c r="E243" s="116" t="s">
        <v>29</v>
      </c>
      <c r="F243" s="116" t="s">
        <v>15</v>
      </c>
      <c r="G243" s="116" t="s">
        <v>16</v>
      </c>
      <c r="H243" s="116" t="s">
        <v>24</v>
      </c>
      <c r="I243" s="63"/>
      <c r="J243" s="116"/>
    </row>
    <row r="244" spans="1:10" ht="12.75">
      <c r="A244" s="121">
        <v>1000</v>
      </c>
      <c r="B244" s="117">
        <v>41887</v>
      </c>
      <c r="C244" s="116">
        <v>1048</v>
      </c>
      <c r="D244" s="117">
        <v>41887</v>
      </c>
      <c r="E244" s="171" t="s">
        <v>389</v>
      </c>
      <c r="F244" s="63" t="s">
        <v>34</v>
      </c>
      <c r="G244" s="63" t="s">
        <v>16</v>
      </c>
      <c r="H244" s="63" t="s">
        <v>21</v>
      </c>
      <c r="I244" s="63" t="s">
        <v>44</v>
      </c>
      <c r="J244" s="116"/>
    </row>
    <row r="245" spans="1:10" ht="12.75">
      <c r="A245" s="121">
        <v>38.2</v>
      </c>
      <c r="B245" s="117">
        <v>41888</v>
      </c>
      <c r="C245" s="116">
        <v>1049</v>
      </c>
      <c r="D245" s="117">
        <v>41892</v>
      </c>
      <c r="E245" s="171" t="s">
        <v>404</v>
      </c>
      <c r="F245" s="63" t="s">
        <v>34</v>
      </c>
      <c r="G245" s="63" t="s">
        <v>16</v>
      </c>
      <c r="H245" s="63" t="s">
        <v>35</v>
      </c>
      <c r="I245" s="63" t="s">
        <v>301</v>
      </c>
      <c r="J245" s="116"/>
    </row>
    <row r="246" spans="1:10" ht="12.75">
      <c r="A246" s="121">
        <v>9</v>
      </c>
      <c r="B246" s="117">
        <v>41892</v>
      </c>
      <c r="C246" s="116">
        <v>1046</v>
      </c>
      <c r="D246" s="117">
        <v>41892</v>
      </c>
      <c r="E246" s="171" t="s">
        <v>387</v>
      </c>
      <c r="F246" s="63" t="s">
        <v>34</v>
      </c>
      <c r="G246" s="63" t="s">
        <v>16</v>
      </c>
      <c r="H246" s="63" t="s">
        <v>21</v>
      </c>
      <c r="I246" s="63" t="s">
        <v>44</v>
      </c>
      <c r="J246" s="116"/>
    </row>
    <row r="247" spans="1:10" ht="13.5" thickBot="1">
      <c r="A247" s="121">
        <v>1313</v>
      </c>
      <c r="B247" s="117">
        <v>41892</v>
      </c>
      <c r="C247" s="168">
        <v>1050</v>
      </c>
      <c r="D247" s="169">
        <v>41898</v>
      </c>
      <c r="E247" s="172" t="s">
        <v>405</v>
      </c>
      <c r="F247" s="63" t="s">
        <v>34</v>
      </c>
      <c r="G247" s="63" t="s">
        <v>16</v>
      </c>
      <c r="H247" s="63" t="s">
        <v>35</v>
      </c>
      <c r="I247" s="63" t="s">
        <v>72</v>
      </c>
      <c r="J247" s="116"/>
    </row>
    <row r="248" spans="1:10" ht="12.75">
      <c r="A248" s="121">
        <v>45.55</v>
      </c>
      <c r="B248" s="117">
        <v>41892</v>
      </c>
      <c r="C248" s="116">
        <v>1051</v>
      </c>
      <c r="D248" s="117">
        <v>41905</v>
      </c>
      <c r="E248" s="171" t="s">
        <v>406</v>
      </c>
      <c r="F248" s="63" t="s">
        <v>34</v>
      </c>
      <c r="G248" s="63" t="s">
        <v>16</v>
      </c>
      <c r="H248" s="63" t="s">
        <v>35</v>
      </c>
      <c r="I248" s="65" t="s">
        <v>407</v>
      </c>
      <c r="J248" s="116"/>
    </row>
    <row r="249" spans="1:10" ht="12.75">
      <c r="A249" s="116">
        <v>18</v>
      </c>
      <c r="B249" s="117">
        <v>41913</v>
      </c>
      <c r="C249" s="116">
        <v>1044</v>
      </c>
      <c r="D249" s="117">
        <v>41913</v>
      </c>
      <c r="E249" s="116" t="s">
        <v>385</v>
      </c>
      <c r="F249" s="63" t="s">
        <v>34</v>
      </c>
      <c r="G249" s="63" t="s">
        <v>16</v>
      </c>
      <c r="H249" s="63" t="s">
        <v>21</v>
      </c>
      <c r="I249" s="63" t="s">
        <v>44</v>
      </c>
      <c r="J249" s="116"/>
    </row>
    <row r="250" spans="1:10" ht="12.75">
      <c r="A250" s="116">
        <v>708</v>
      </c>
      <c r="B250" s="117">
        <v>41914</v>
      </c>
      <c r="C250" s="116">
        <v>1052</v>
      </c>
      <c r="D250" s="117">
        <v>41914</v>
      </c>
      <c r="E250" s="171" t="s">
        <v>420</v>
      </c>
      <c r="F250" s="63" t="s">
        <v>34</v>
      </c>
      <c r="G250" s="63" t="s">
        <v>16</v>
      </c>
      <c r="H250" s="63" t="s">
        <v>21</v>
      </c>
      <c r="I250" s="63" t="s">
        <v>44</v>
      </c>
      <c r="J250" s="116"/>
    </row>
    <row r="251" spans="1:10" ht="13.5" thickBot="1">
      <c r="A251" s="116">
        <v>107</v>
      </c>
      <c r="B251" s="117">
        <v>41916</v>
      </c>
      <c r="C251" s="168" t="s">
        <v>28</v>
      </c>
      <c r="D251" s="169">
        <f>B251</f>
        <v>41916</v>
      </c>
      <c r="E251" s="168" t="s">
        <v>29</v>
      </c>
      <c r="F251" s="116" t="s">
        <v>15</v>
      </c>
      <c r="G251" s="116" t="s">
        <v>16</v>
      </c>
      <c r="H251" s="116" t="s">
        <v>24</v>
      </c>
      <c r="I251" s="63"/>
      <c r="J251" s="116"/>
    </row>
    <row r="252" spans="1:10" ht="12.75">
      <c r="A252" s="116">
        <v>100</v>
      </c>
      <c r="B252" s="117">
        <v>41930</v>
      </c>
      <c r="C252" s="116">
        <v>1053</v>
      </c>
      <c r="D252" s="117">
        <v>41936</v>
      </c>
      <c r="E252" s="171" t="s">
        <v>422</v>
      </c>
      <c r="F252" s="116" t="s">
        <v>34</v>
      </c>
      <c r="G252" s="116" t="s">
        <v>16</v>
      </c>
      <c r="H252" s="116" t="s">
        <v>35</v>
      </c>
      <c r="I252" s="63" t="s">
        <v>421</v>
      </c>
      <c r="J252" s="116"/>
    </row>
    <row r="253" spans="1:10" ht="12.75">
      <c r="A253" s="121">
        <v>7.42</v>
      </c>
      <c r="B253" s="117">
        <v>41946</v>
      </c>
      <c r="C253" s="116">
        <v>1055</v>
      </c>
      <c r="D253" s="117">
        <v>41946</v>
      </c>
      <c r="E253" s="171" t="s">
        <v>427</v>
      </c>
      <c r="F253" s="63" t="s">
        <v>34</v>
      </c>
      <c r="G253" s="63" t="s">
        <v>16</v>
      </c>
      <c r="H253" s="63" t="s">
        <v>21</v>
      </c>
      <c r="I253" s="63" t="s">
        <v>44</v>
      </c>
      <c r="J253" s="116"/>
    </row>
    <row r="254" spans="1:10" ht="12.75">
      <c r="A254" s="121">
        <v>708</v>
      </c>
      <c r="B254" s="117">
        <v>41947</v>
      </c>
      <c r="C254" s="116">
        <v>1054</v>
      </c>
      <c r="D254" s="117">
        <v>41947</v>
      </c>
      <c r="E254" s="171" t="s">
        <v>426</v>
      </c>
      <c r="F254" s="63" t="s">
        <v>34</v>
      </c>
      <c r="G254" s="63" t="s">
        <v>16</v>
      </c>
      <c r="H254" s="63" t="s">
        <v>21</v>
      </c>
      <c r="I254" s="63" t="s">
        <v>44</v>
      </c>
      <c r="J254" s="116"/>
    </row>
    <row r="255" spans="1:10" ht="12.75">
      <c r="A255" s="116">
        <v>107</v>
      </c>
      <c r="B255" s="117">
        <v>41947</v>
      </c>
      <c r="C255" s="116" t="s">
        <v>28</v>
      </c>
      <c r="D255" s="117">
        <f>B255</f>
        <v>41947</v>
      </c>
      <c r="E255" s="116" t="s">
        <v>29</v>
      </c>
      <c r="F255" s="116" t="s">
        <v>15</v>
      </c>
      <c r="G255" s="116" t="s">
        <v>16</v>
      </c>
      <c r="H255" s="116" t="s">
        <v>24</v>
      </c>
      <c r="I255" s="63"/>
      <c r="J255" s="116"/>
    </row>
    <row r="256" spans="1:10" ht="13.5" thickBot="1">
      <c r="A256" s="121">
        <v>1000</v>
      </c>
      <c r="B256" s="117">
        <v>41944</v>
      </c>
      <c r="C256" s="168">
        <v>1056</v>
      </c>
      <c r="D256" s="169">
        <v>41949</v>
      </c>
      <c r="E256" s="172" t="s">
        <v>279</v>
      </c>
      <c r="F256" s="63" t="s">
        <v>15</v>
      </c>
      <c r="G256" s="63" t="s">
        <v>16</v>
      </c>
      <c r="H256" s="63" t="s">
        <v>22</v>
      </c>
      <c r="I256" s="63" t="s">
        <v>26</v>
      </c>
      <c r="J256" s="116"/>
    </row>
    <row r="257" spans="1:10" ht="12.75">
      <c r="A257" s="116">
        <v>107</v>
      </c>
      <c r="B257" s="117">
        <v>41977</v>
      </c>
      <c r="C257" s="116" t="s">
        <v>28</v>
      </c>
      <c r="D257" s="117">
        <f>B257</f>
        <v>41977</v>
      </c>
      <c r="E257" s="116" t="s">
        <v>29</v>
      </c>
      <c r="F257" s="116" t="s">
        <v>15</v>
      </c>
      <c r="G257" s="116" t="s">
        <v>16</v>
      </c>
      <c r="H257" s="116" t="s">
        <v>24</v>
      </c>
      <c r="I257" s="63"/>
      <c r="J257" s="116"/>
    </row>
    <row r="258" spans="1:10" ht="12.75">
      <c r="A258" s="121">
        <v>0</v>
      </c>
      <c r="B258" s="117">
        <v>41987</v>
      </c>
      <c r="C258" s="116">
        <v>1058</v>
      </c>
      <c r="D258" s="117">
        <f>B258</f>
        <v>41987</v>
      </c>
      <c r="E258" s="171" t="s">
        <v>432</v>
      </c>
      <c r="F258" s="63" t="s">
        <v>15</v>
      </c>
      <c r="G258" s="63" t="s">
        <v>16</v>
      </c>
      <c r="H258" s="63" t="s">
        <v>377</v>
      </c>
      <c r="I258" s="63"/>
      <c r="J258" s="116"/>
    </row>
    <row r="259" spans="1:10" ht="12.75">
      <c r="A259" s="121">
        <v>304</v>
      </c>
      <c r="B259" s="117">
        <v>41987</v>
      </c>
      <c r="C259" s="116" t="s">
        <v>433</v>
      </c>
      <c r="D259" s="117">
        <v>41988</v>
      </c>
      <c r="E259" s="171" t="s">
        <v>434</v>
      </c>
      <c r="F259" s="63" t="s">
        <v>15</v>
      </c>
      <c r="G259" s="63" t="s">
        <v>16</v>
      </c>
      <c r="H259" s="63" t="s">
        <v>377</v>
      </c>
      <c r="I259" s="63"/>
      <c r="J259" s="116"/>
    </row>
    <row r="260" spans="1:10" ht="13.5" thickBot="1">
      <c r="A260" s="121">
        <v>708</v>
      </c>
      <c r="B260" s="117">
        <v>41987</v>
      </c>
      <c r="C260" s="168">
        <v>1057</v>
      </c>
      <c r="D260" s="169">
        <v>41990</v>
      </c>
      <c r="E260" s="172" t="s">
        <v>430</v>
      </c>
      <c r="F260" s="63" t="s">
        <v>34</v>
      </c>
      <c r="G260" s="63" t="s">
        <v>16</v>
      </c>
      <c r="H260" s="63" t="s">
        <v>35</v>
      </c>
      <c r="I260" s="63" t="s">
        <v>72</v>
      </c>
      <c r="J260" s="116"/>
    </row>
    <row r="261" spans="1:10" ht="12.75">
      <c r="A261" s="63">
        <v>710</v>
      </c>
      <c r="B261" s="117">
        <v>42006</v>
      </c>
      <c r="C261" s="63">
        <v>1059</v>
      </c>
      <c r="D261" s="117">
        <f aca="true" t="shared" si="0" ref="D261:D266">B261</f>
        <v>42006</v>
      </c>
      <c r="E261" s="65" t="s">
        <v>431</v>
      </c>
      <c r="F261" s="63" t="s">
        <v>34</v>
      </c>
      <c r="G261" s="63" t="s">
        <v>16</v>
      </c>
      <c r="H261" s="63" t="s">
        <v>21</v>
      </c>
      <c r="I261" s="63" t="s">
        <v>44</v>
      </c>
      <c r="J261" s="116"/>
    </row>
    <row r="262" spans="1:10" ht="12.75">
      <c r="A262" s="63">
        <v>708</v>
      </c>
      <c r="B262" s="59">
        <v>42010</v>
      </c>
      <c r="C262" s="63">
        <v>1060</v>
      </c>
      <c r="D262" s="117">
        <f t="shared" si="0"/>
        <v>42010</v>
      </c>
      <c r="E262" s="65" t="s">
        <v>444</v>
      </c>
      <c r="F262" s="63" t="s">
        <v>34</v>
      </c>
      <c r="G262" s="63" t="s">
        <v>16</v>
      </c>
      <c r="H262" s="63" t="s">
        <v>21</v>
      </c>
      <c r="I262" s="63" t="s">
        <v>44</v>
      </c>
      <c r="J262" s="116"/>
    </row>
    <row r="263" spans="1:10" ht="13.5" thickBot="1">
      <c r="A263" s="116">
        <v>107</v>
      </c>
      <c r="B263" s="117">
        <v>42011</v>
      </c>
      <c r="C263" s="168" t="s">
        <v>28</v>
      </c>
      <c r="D263" s="169">
        <f t="shared" si="0"/>
        <v>42011</v>
      </c>
      <c r="E263" s="172" t="s">
        <v>29</v>
      </c>
      <c r="F263" s="116" t="s">
        <v>15</v>
      </c>
      <c r="G263" s="116" t="s">
        <v>16</v>
      </c>
      <c r="H263" s="116" t="s">
        <v>24</v>
      </c>
      <c r="I263" s="63"/>
      <c r="J263" s="116"/>
    </row>
    <row r="264" spans="1:10" ht="12.75">
      <c r="A264" s="116">
        <v>189.99</v>
      </c>
      <c r="B264" s="59">
        <v>42030</v>
      </c>
      <c r="C264" s="63" t="s">
        <v>433</v>
      </c>
      <c r="D264" s="117">
        <f t="shared" si="0"/>
        <v>42030</v>
      </c>
      <c r="E264" s="173" t="s">
        <v>443</v>
      </c>
      <c r="F264" s="63" t="s">
        <v>15</v>
      </c>
      <c r="G264" s="116" t="s">
        <v>16</v>
      </c>
      <c r="H264" s="63" t="s">
        <v>461</v>
      </c>
      <c r="I264" s="63"/>
      <c r="J264" s="63"/>
    </row>
    <row r="265" spans="1:10" ht="12.75">
      <c r="A265" s="116">
        <v>29.6</v>
      </c>
      <c r="B265" s="59">
        <v>42030</v>
      </c>
      <c r="C265" s="63" t="s">
        <v>433</v>
      </c>
      <c r="D265" s="117">
        <f t="shared" si="0"/>
        <v>42030</v>
      </c>
      <c r="E265" s="173" t="s">
        <v>443</v>
      </c>
      <c r="F265" s="63" t="s">
        <v>15</v>
      </c>
      <c r="G265" s="116" t="s">
        <v>16</v>
      </c>
      <c r="H265" s="63" t="s">
        <v>461</v>
      </c>
      <c r="I265" s="63"/>
      <c r="J265" s="63"/>
    </row>
    <row r="266" spans="1:10" ht="12.75">
      <c r="A266" s="116">
        <v>206.77</v>
      </c>
      <c r="B266" s="59">
        <v>42031</v>
      </c>
      <c r="C266" s="63" t="s">
        <v>433</v>
      </c>
      <c r="D266" s="117">
        <f t="shared" si="0"/>
        <v>42031</v>
      </c>
      <c r="E266" s="173" t="s">
        <v>443</v>
      </c>
      <c r="F266" s="63" t="s">
        <v>15</v>
      </c>
      <c r="G266" s="116" t="s">
        <v>16</v>
      </c>
      <c r="H266" s="63" t="s">
        <v>461</v>
      </c>
      <c r="I266" s="63"/>
      <c r="J266" s="63"/>
    </row>
    <row r="267" spans="1:10" ht="12.75">
      <c r="A267" s="116">
        <v>92.92</v>
      </c>
      <c r="B267" s="59">
        <v>42031</v>
      </c>
      <c r="C267" s="63" t="s">
        <v>433</v>
      </c>
      <c r="D267" s="117">
        <v>42032</v>
      </c>
      <c r="E267" s="173" t="s">
        <v>443</v>
      </c>
      <c r="F267" s="63" t="s">
        <v>15</v>
      </c>
      <c r="G267" s="116" t="s">
        <v>16</v>
      </c>
      <c r="H267" s="63" t="s">
        <v>461</v>
      </c>
      <c r="I267" s="63"/>
      <c r="J267" s="63"/>
    </row>
    <row r="268" spans="1:10" ht="12.75">
      <c r="A268" s="116">
        <v>107</v>
      </c>
      <c r="B268" s="117">
        <v>42039</v>
      </c>
      <c r="C268" s="116" t="s">
        <v>28</v>
      </c>
      <c r="D268" s="117">
        <f>B268</f>
        <v>42039</v>
      </c>
      <c r="E268" s="116" t="s">
        <v>29</v>
      </c>
      <c r="F268" s="116" t="s">
        <v>15</v>
      </c>
      <c r="G268" s="116" t="s">
        <v>16</v>
      </c>
      <c r="H268" s="116" t="s">
        <v>24</v>
      </c>
      <c r="I268" s="63"/>
      <c r="J268" s="116"/>
    </row>
    <row r="269" spans="1:10" ht="13.5" thickBot="1">
      <c r="A269" s="63">
        <v>714</v>
      </c>
      <c r="B269" s="59">
        <v>42047</v>
      </c>
      <c r="C269" s="68">
        <v>1061</v>
      </c>
      <c r="D269" s="74">
        <f>B269</f>
        <v>42047</v>
      </c>
      <c r="E269" s="75" t="s">
        <v>445</v>
      </c>
      <c r="F269" s="63" t="s">
        <v>34</v>
      </c>
      <c r="G269" s="63" t="s">
        <v>16</v>
      </c>
      <c r="H269" s="63" t="s">
        <v>21</v>
      </c>
      <c r="I269" s="63" t="s">
        <v>44</v>
      </c>
      <c r="J269" s="116"/>
    </row>
    <row r="270" spans="1:10" ht="12.75">
      <c r="A270" s="116">
        <v>107</v>
      </c>
      <c r="B270" s="117">
        <v>42067</v>
      </c>
      <c r="C270" s="116" t="s">
        <v>28</v>
      </c>
      <c r="D270" s="117">
        <f>B270</f>
        <v>42067</v>
      </c>
      <c r="E270" s="116" t="s">
        <v>29</v>
      </c>
      <c r="F270" s="116" t="s">
        <v>15</v>
      </c>
      <c r="G270" s="116" t="s">
        <v>16</v>
      </c>
      <c r="H270" s="116" t="s">
        <v>24</v>
      </c>
      <c r="I270" s="63"/>
      <c r="J270" s="116"/>
    </row>
    <row r="271" spans="1:10" ht="12.75">
      <c r="A271" s="121">
        <v>18</v>
      </c>
      <c r="B271" s="117">
        <v>42072</v>
      </c>
      <c r="C271" s="116">
        <v>1047</v>
      </c>
      <c r="D271" s="117">
        <v>42072</v>
      </c>
      <c r="E271" s="171" t="s">
        <v>388</v>
      </c>
      <c r="F271" s="63" t="s">
        <v>34</v>
      </c>
      <c r="G271" s="63" t="s">
        <v>16</v>
      </c>
      <c r="H271" s="63" t="s">
        <v>21</v>
      </c>
      <c r="I271" s="63" t="s">
        <v>44</v>
      </c>
      <c r="J271" s="116"/>
    </row>
    <row r="272" spans="1:10" ht="13.5" thickBot="1">
      <c r="A272" s="121">
        <v>1000</v>
      </c>
      <c r="B272" s="59">
        <v>42070</v>
      </c>
      <c r="C272" s="68">
        <v>1062</v>
      </c>
      <c r="D272" s="74">
        <v>42075</v>
      </c>
      <c r="E272" s="68" t="s">
        <v>279</v>
      </c>
      <c r="F272" s="63" t="s">
        <v>15</v>
      </c>
      <c r="G272" s="63" t="s">
        <v>16</v>
      </c>
      <c r="H272" s="63" t="s">
        <v>22</v>
      </c>
      <c r="I272" s="63" t="s">
        <v>26</v>
      </c>
      <c r="J272" s="116"/>
    </row>
    <row r="273" spans="1:10" ht="12.75">
      <c r="A273" s="63">
        <v>708</v>
      </c>
      <c r="B273" s="59">
        <v>42081</v>
      </c>
      <c r="C273" s="116">
        <v>1063</v>
      </c>
      <c r="D273" s="59">
        <v>42087</v>
      </c>
      <c r="E273" s="65" t="s">
        <v>447</v>
      </c>
      <c r="F273" s="63" t="s">
        <v>34</v>
      </c>
      <c r="G273" s="63" t="s">
        <v>16</v>
      </c>
      <c r="H273" s="63" t="s">
        <v>35</v>
      </c>
      <c r="I273" s="63" t="s">
        <v>72</v>
      </c>
      <c r="J273" s="116"/>
    </row>
    <row r="274" spans="1:10" ht="12.75">
      <c r="A274" s="116">
        <v>107</v>
      </c>
      <c r="B274" s="117">
        <v>42097</v>
      </c>
      <c r="C274" s="116" t="s">
        <v>28</v>
      </c>
      <c r="D274" s="117">
        <f>B274</f>
        <v>42097</v>
      </c>
      <c r="E274" s="116" t="s">
        <v>29</v>
      </c>
      <c r="F274" s="116" t="s">
        <v>15</v>
      </c>
      <c r="G274" s="116" t="s">
        <v>16</v>
      </c>
      <c r="H274" s="116" t="s">
        <v>24</v>
      </c>
      <c r="I274" s="63"/>
      <c r="J274" s="116"/>
    </row>
    <row r="275" spans="1:10" ht="12.75">
      <c r="A275" s="63">
        <v>50.88</v>
      </c>
      <c r="B275" s="59">
        <v>42100</v>
      </c>
      <c r="C275" s="116">
        <v>1064</v>
      </c>
      <c r="D275" s="59">
        <v>42100</v>
      </c>
      <c r="E275" s="171" t="s">
        <v>451</v>
      </c>
      <c r="F275" s="63" t="s">
        <v>34</v>
      </c>
      <c r="G275" s="63" t="s">
        <v>16</v>
      </c>
      <c r="H275" s="63" t="s">
        <v>21</v>
      </c>
      <c r="I275" s="63" t="s">
        <v>44</v>
      </c>
      <c r="J275" s="116"/>
    </row>
    <row r="276" spans="1:10" ht="13.5" thickBot="1">
      <c r="A276" s="63">
        <v>714</v>
      </c>
      <c r="B276" s="59">
        <v>42097</v>
      </c>
      <c r="C276" s="68">
        <v>1065</v>
      </c>
      <c r="D276" s="74">
        <v>42097</v>
      </c>
      <c r="E276" s="68" t="s">
        <v>452</v>
      </c>
      <c r="F276" s="63" t="s">
        <v>34</v>
      </c>
      <c r="G276" s="63" t="s">
        <v>16</v>
      </c>
      <c r="H276" s="63" t="s">
        <v>21</v>
      </c>
      <c r="I276" s="63" t="s">
        <v>44</v>
      </c>
      <c r="J276" s="116"/>
    </row>
    <row r="277" spans="1:10" ht="12.75">
      <c r="A277" s="63">
        <v>1089.38</v>
      </c>
      <c r="B277" s="59">
        <v>42109</v>
      </c>
      <c r="C277" s="62">
        <v>1066</v>
      </c>
      <c r="D277" s="59">
        <v>42116</v>
      </c>
      <c r="E277" s="171" t="s">
        <v>462</v>
      </c>
      <c r="F277" s="116" t="s">
        <v>15</v>
      </c>
      <c r="G277" s="116" t="s">
        <v>16</v>
      </c>
      <c r="H277" s="116" t="s">
        <v>204</v>
      </c>
      <c r="I277" s="63"/>
      <c r="J277" s="116"/>
    </row>
    <row r="278" spans="1:10" ht="12.75">
      <c r="A278" s="82">
        <v>107</v>
      </c>
      <c r="B278" s="81">
        <v>42130</v>
      </c>
      <c r="C278" s="82" t="s">
        <v>28</v>
      </c>
      <c r="D278" s="81">
        <f>B278</f>
        <v>42130</v>
      </c>
      <c r="E278" s="82" t="s">
        <v>29</v>
      </c>
      <c r="F278" s="82" t="s">
        <v>15</v>
      </c>
      <c r="G278" s="82" t="s">
        <v>16</v>
      </c>
      <c r="H278" s="82" t="s">
        <v>24</v>
      </c>
      <c r="I278" s="8"/>
      <c r="J278" s="82"/>
    </row>
    <row r="279" spans="1:10" ht="12.75">
      <c r="A279" s="8">
        <v>480.09</v>
      </c>
      <c r="B279" s="53">
        <v>42135</v>
      </c>
      <c r="C279" s="12">
        <v>1068</v>
      </c>
      <c r="D279" s="53">
        <v>42135</v>
      </c>
      <c r="E279" s="113" t="s">
        <v>464</v>
      </c>
      <c r="F279" s="8" t="s">
        <v>34</v>
      </c>
      <c r="G279" s="8" t="s">
        <v>16</v>
      </c>
      <c r="H279" s="8" t="s">
        <v>21</v>
      </c>
      <c r="I279" s="8" t="s">
        <v>44</v>
      </c>
      <c r="J279" s="82"/>
    </row>
    <row r="280" spans="1:10" ht="12.75">
      <c r="A280" s="8">
        <v>14.47</v>
      </c>
      <c r="B280" s="53">
        <v>42135</v>
      </c>
      <c r="C280" s="12">
        <v>1069</v>
      </c>
      <c r="D280" s="53">
        <v>42135</v>
      </c>
      <c r="E280" s="19" t="s">
        <v>465</v>
      </c>
      <c r="F280" s="8" t="s">
        <v>34</v>
      </c>
      <c r="G280" s="8" t="s">
        <v>16</v>
      </c>
      <c r="H280" s="8" t="s">
        <v>21</v>
      </c>
      <c r="I280" s="8" t="s">
        <v>44</v>
      </c>
      <c r="J280" s="82"/>
    </row>
    <row r="281" spans="1:10" ht="13.5" thickBot="1">
      <c r="A281" s="8">
        <v>660</v>
      </c>
      <c r="B281" s="53">
        <v>42136</v>
      </c>
      <c r="C281" s="10">
        <v>1067</v>
      </c>
      <c r="D281" s="57">
        <v>42136</v>
      </c>
      <c r="E281" s="10" t="s">
        <v>463</v>
      </c>
      <c r="F281" s="8" t="s">
        <v>34</v>
      </c>
      <c r="G281" s="8" t="s">
        <v>16</v>
      </c>
      <c r="H281" s="8" t="s">
        <v>21</v>
      </c>
      <c r="I281" s="8" t="s">
        <v>44</v>
      </c>
      <c r="J281" s="82"/>
    </row>
    <row r="282" spans="1:10" ht="12.75">
      <c r="A282" s="8">
        <v>254.8</v>
      </c>
      <c r="B282" s="53">
        <v>42151</v>
      </c>
      <c r="C282" s="12">
        <v>1070</v>
      </c>
      <c r="D282" s="53">
        <v>42136</v>
      </c>
      <c r="E282" s="19" t="s">
        <v>475</v>
      </c>
      <c r="F282" s="8" t="s">
        <v>34</v>
      </c>
      <c r="G282" s="8" t="s">
        <v>16</v>
      </c>
      <c r="H282" s="8" t="s">
        <v>21</v>
      </c>
      <c r="I282" s="8" t="s">
        <v>44</v>
      </c>
      <c r="J282" s="82"/>
    </row>
    <row r="283" spans="1:10" ht="12.75">
      <c r="A283" s="8">
        <v>19.61</v>
      </c>
      <c r="B283" s="53">
        <v>42156</v>
      </c>
      <c r="C283" s="12" t="s">
        <v>433</v>
      </c>
      <c r="D283" s="53">
        <v>42156</v>
      </c>
      <c r="E283" s="19" t="s">
        <v>476</v>
      </c>
      <c r="F283" s="8" t="s">
        <v>34</v>
      </c>
      <c r="G283" s="8" t="s">
        <v>16</v>
      </c>
      <c r="H283" s="8" t="s">
        <v>21</v>
      </c>
      <c r="I283" s="8" t="s">
        <v>44</v>
      </c>
      <c r="J283" s="82"/>
    </row>
    <row r="284" spans="1:10" ht="12.75">
      <c r="A284" s="8">
        <v>636</v>
      </c>
      <c r="B284" s="53">
        <v>42157</v>
      </c>
      <c r="C284" s="12">
        <v>1072</v>
      </c>
      <c r="D284" s="53">
        <v>42156</v>
      </c>
      <c r="E284" s="19" t="s">
        <v>477</v>
      </c>
      <c r="F284" s="8" t="s">
        <v>34</v>
      </c>
      <c r="G284" s="8" t="s">
        <v>16</v>
      </c>
      <c r="H284" s="8" t="s">
        <v>21</v>
      </c>
      <c r="I284" s="8" t="s">
        <v>44</v>
      </c>
      <c r="J284" s="82"/>
    </row>
    <row r="285" spans="1:10" ht="13.5" thickBot="1">
      <c r="A285" s="82">
        <v>107</v>
      </c>
      <c r="B285" s="81">
        <v>42158</v>
      </c>
      <c r="C285" s="84" t="s">
        <v>28</v>
      </c>
      <c r="D285" s="85">
        <f>B285</f>
        <v>42158</v>
      </c>
      <c r="E285" s="84" t="s">
        <v>29</v>
      </c>
      <c r="F285" s="82" t="s">
        <v>15</v>
      </c>
      <c r="G285" s="82" t="s">
        <v>16</v>
      </c>
      <c r="H285" s="82" t="s">
        <v>24</v>
      </c>
      <c r="I285" s="8"/>
      <c r="J285" s="82"/>
    </row>
    <row r="286" spans="1:10" ht="12.75">
      <c r="A286" s="82">
        <v>67.25</v>
      </c>
      <c r="B286" s="81">
        <v>42182</v>
      </c>
      <c r="C286" s="82" t="s">
        <v>433</v>
      </c>
      <c r="D286" s="81">
        <v>42184</v>
      </c>
      <c r="E286" s="82" t="s">
        <v>478</v>
      </c>
      <c r="F286" s="8" t="s">
        <v>15</v>
      </c>
      <c r="G286" s="8" t="s">
        <v>17</v>
      </c>
      <c r="H286" s="8" t="s">
        <v>18</v>
      </c>
      <c r="I286" s="8"/>
      <c r="J286" s="82"/>
    </row>
    <row r="287" spans="1:10" ht="12.75">
      <c r="A287" s="8">
        <v>19.61</v>
      </c>
      <c r="B287" s="81">
        <v>42182</v>
      </c>
      <c r="C287" s="82" t="s">
        <v>433</v>
      </c>
      <c r="D287" s="81">
        <v>42184</v>
      </c>
      <c r="E287" s="19" t="s">
        <v>476</v>
      </c>
      <c r="F287" s="8" t="s">
        <v>15</v>
      </c>
      <c r="G287" s="8" t="s">
        <v>17</v>
      </c>
      <c r="H287" s="8" t="s">
        <v>18</v>
      </c>
      <c r="I287" s="8"/>
      <c r="J287" s="82"/>
    </row>
    <row r="288" spans="1:10" ht="12.75">
      <c r="A288" s="8">
        <v>371.76</v>
      </c>
      <c r="B288" s="81">
        <v>42188</v>
      </c>
      <c r="C288" s="82">
        <v>1071</v>
      </c>
      <c r="D288" s="81">
        <v>42188</v>
      </c>
      <c r="E288" s="19" t="s">
        <v>479</v>
      </c>
      <c r="F288" s="8" t="s">
        <v>34</v>
      </c>
      <c r="G288" s="8" t="s">
        <v>16</v>
      </c>
      <c r="H288" s="8" t="s">
        <v>21</v>
      </c>
      <c r="I288" s="8" t="s">
        <v>44</v>
      </c>
      <c r="J288" s="82"/>
    </row>
    <row r="289" spans="1:10" ht="13.5" thickBot="1">
      <c r="A289" s="8">
        <v>119</v>
      </c>
      <c r="B289" s="81">
        <v>42188</v>
      </c>
      <c r="C289" s="84" t="s">
        <v>28</v>
      </c>
      <c r="D289" s="85">
        <f>B289</f>
        <v>42188</v>
      </c>
      <c r="E289" s="84" t="s">
        <v>29</v>
      </c>
      <c r="F289" s="82" t="s">
        <v>15</v>
      </c>
      <c r="G289" s="82" t="s">
        <v>16</v>
      </c>
      <c r="H289" s="82" t="s">
        <v>24</v>
      </c>
      <c r="I289" s="8"/>
      <c r="J289" s="82"/>
    </row>
    <row r="290" spans="1:10" ht="12.75">
      <c r="A290" s="8">
        <v>688</v>
      </c>
      <c r="B290" s="81">
        <v>42206</v>
      </c>
      <c r="C290" s="82">
        <v>1073</v>
      </c>
      <c r="D290" s="81">
        <v>42206</v>
      </c>
      <c r="E290" s="19" t="s">
        <v>512</v>
      </c>
      <c r="F290" s="8" t="s">
        <v>34</v>
      </c>
      <c r="G290" s="8" t="s">
        <v>16</v>
      </c>
      <c r="H290" s="8" t="s">
        <v>21</v>
      </c>
      <c r="I290" s="8" t="s">
        <v>44</v>
      </c>
      <c r="J290" s="82"/>
    </row>
    <row r="291" spans="1:10" ht="12.75">
      <c r="A291" s="8">
        <v>119</v>
      </c>
      <c r="B291" s="81">
        <v>42220</v>
      </c>
      <c r="C291" s="82" t="s">
        <v>28</v>
      </c>
      <c r="D291" s="81">
        <f>B291</f>
        <v>42220</v>
      </c>
      <c r="E291" s="82" t="s">
        <v>29</v>
      </c>
      <c r="F291" s="82" t="s">
        <v>15</v>
      </c>
      <c r="G291" s="82" t="s">
        <v>16</v>
      </c>
      <c r="H291" s="82" t="s">
        <v>24</v>
      </c>
      <c r="I291" s="8"/>
      <c r="J291" s="82"/>
    </row>
    <row r="292" spans="1:10" ht="13.5" thickBot="1">
      <c r="A292" s="8">
        <v>1000</v>
      </c>
      <c r="B292" s="81">
        <v>42226</v>
      </c>
      <c r="C292" s="84">
        <v>1074</v>
      </c>
      <c r="D292" s="85">
        <f>B292</f>
        <v>42226</v>
      </c>
      <c r="E292" s="84" t="s">
        <v>279</v>
      </c>
      <c r="F292" s="8" t="s">
        <v>34</v>
      </c>
      <c r="G292" s="8" t="s">
        <v>16</v>
      </c>
      <c r="H292" s="8" t="s">
        <v>21</v>
      </c>
      <c r="I292" s="8" t="s">
        <v>44</v>
      </c>
      <c r="J292" s="82"/>
    </row>
    <row r="293" spans="1:10" ht="12.75">
      <c r="A293" s="8">
        <v>9.8</v>
      </c>
      <c r="B293" s="53">
        <v>42241</v>
      </c>
      <c r="C293" s="82" t="s">
        <v>433</v>
      </c>
      <c r="D293" s="81"/>
      <c r="E293" s="82" t="s">
        <v>489</v>
      </c>
      <c r="F293" s="82" t="s">
        <v>15</v>
      </c>
      <c r="G293" s="82" t="s">
        <v>16</v>
      </c>
      <c r="H293" s="82" t="s">
        <v>272</v>
      </c>
      <c r="I293" s="8"/>
      <c r="J293" s="82"/>
    </row>
    <row r="294" spans="1:10" ht="12.75">
      <c r="A294" s="8">
        <v>1500</v>
      </c>
      <c r="B294" s="53">
        <v>42247</v>
      </c>
      <c r="C294" s="8">
        <v>1075</v>
      </c>
      <c r="D294" s="81">
        <f aca="true" t="shared" si="1" ref="D294:D304">B294</f>
        <v>42247</v>
      </c>
      <c r="E294" s="83" t="s">
        <v>389</v>
      </c>
      <c r="F294" s="8" t="s">
        <v>34</v>
      </c>
      <c r="G294" s="8" t="s">
        <v>16</v>
      </c>
      <c r="H294" s="8" t="s">
        <v>21</v>
      </c>
      <c r="I294" s="8" t="s">
        <v>44</v>
      </c>
      <c r="J294" s="82"/>
    </row>
    <row r="295" spans="1:10" ht="12.75">
      <c r="A295" s="8">
        <v>1912</v>
      </c>
      <c r="B295" s="53">
        <v>42248</v>
      </c>
      <c r="C295" s="8">
        <v>1076</v>
      </c>
      <c r="D295" s="81">
        <f t="shared" si="1"/>
        <v>42248</v>
      </c>
      <c r="E295" s="19" t="s">
        <v>513</v>
      </c>
      <c r="F295" s="8" t="s">
        <v>34</v>
      </c>
      <c r="G295" s="8" t="s">
        <v>16</v>
      </c>
      <c r="H295" s="8" t="s">
        <v>21</v>
      </c>
      <c r="I295" s="8" t="s">
        <v>44</v>
      </c>
      <c r="J295" s="82"/>
    </row>
    <row r="296" spans="1:11" ht="12.75">
      <c r="A296" s="8">
        <v>238</v>
      </c>
      <c r="B296" s="53">
        <v>42250</v>
      </c>
      <c r="C296" s="8"/>
      <c r="D296" s="81">
        <f t="shared" si="1"/>
        <v>42250</v>
      </c>
      <c r="E296" s="19" t="s">
        <v>514</v>
      </c>
      <c r="F296" s="8" t="s">
        <v>20</v>
      </c>
      <c r="G296" s="8" t="s">
        <v>559</v>
      </c>
      <c r="H296" s="8"/>
      <c r="I296" s="8"/>
      <c r="J296" s="82"/>
      <c r="K296" s="55"/>
    </row>
    <row r="297" spans="1:11" ht="12.75">
      <c r="A297" s="8">
        <v>12</v>
      </c>
      <c r="B297" s="53">
        <v>42250</v>
      </c>
      <c r="C297" s="8"/>
      <c r="D297" s="81">
        <f t="shared" si="1"/>
        <v>42250</v>
      </c>
      <c r="E297" s="19" t="s">
        <v>515</v>
      </c>
      <c r="F297" s="8" t="s">
        <v>20</v>
      </c>
      <c r="G297" s="8" t="s">
        <v>559</v>
      </c>
      <c r="H297" s="8"/>
      <c r="I297" s="8"/>
      <c r="J297" s="82"/>
      <c r="K297" s="55"/>
    </row>
    <row r="298" spans="1:10" ht="12.75">
      <c r="A298" s="8">
        <v>119</v>
      </c>
      <c r="B298" s="81">
        <v>42251</v>
      </c>
      <c r="C298" s="82" t="s">
        <v>28</v>
      </c>
      <c r="D298" s="81">
        <f t="shared" si="1"/>
        <v>42251</v>
      </c>
      <c r="E298" s="82" t="s">
        <v>29</v>
      </c>
      <c r="F298" s="82" t="s">
        <v>15</v>
      </c>
      <c r="G298" s="82" t="s">
        <v>16</v>
      </c>
      <c r="H298" s="82" t="s">
        <v>24</v>
      </c>
      <c r="I298" s="8"/>
      <c r="J298" s="82"/>
    </row>
    <row r="299" spans="1:10" ht="12.75">
      <c r="A299" s="8">
        <v>173.14</v>
      </c>
      <c r="B299" s="81">
        <v>42256</v>
      </c>
      <c r="C299" s="82">
        <v>1078</v>
      </c>
      <c r="D299" s="81">
        <f t="shared" si="1"/>
        <v>42256</v>
      </c>
      <c r="E299" s="19" t="s">
        <v>516</v>
      </c>
      <c r="F299" s="8" t="s">
        <v>34</v>
      </c>
      <c r="G299" s="8" t="s">
        <v>16</v>
      </c>
      <c r="H299" s="8" t="s">
        <v>21</v>
      </c>
      <c r="I299" s="8" t="s">
        <v>44</v>
      </c>
      <c r="J299" s="82"/>
    </row>
    <row r="300" spans="1:10" ht="13.5" thickBot="1">
      <c r="A300" s="8">
        <v>47.38</v>
      </c>
      <c r="B300" s="81">
        <v>42262</v>
      </c>
      <c r="C300" s="84">
        <v>1077</v>
      </c>
      <c r="D300" s="85">
        <f t="shared" si="1"/>
        <v>42262</v>
      </c>
      <c r="E300" s="124" t="s">
        <v>517</v>
      </c>
      <c r="F300" s="8" t="s">
        <v>34</v>
      </c>
      <c r="G300" s="8" t="s">
        <v>16</v>
      </c>
      <c r="H300" s="8" t="s">
        <v>21</v>
      </c>
      <c r="I300" s="8" t="s">
        <v>44</v>
      </c>
      <c r="J300" s="82"/>
    </row>
    <row r="301" spans="1:10" ht="12.75">
      <c r="A301" s="8">
        <v>5.94</v>
      </c>
      <c r="B301" s="81">
        <v>42268</v>
      </c>
      <c r="C301" s="82">
        <v>1079</v>
      </c>
      <c r="D301" s="81">
        <f t="shared" si="1"/>
        <v>42268</v>
      </c>
      <c r="E301" s="19" t="s">
        <v>518</v>
      </c>
      <c r="F301" s="8" t="s">
        <v>34</v>
      </c>
      <c r="G301" s="8" t="s">
        <v>16</v>
      </c>
      <c r="H301" s="8" t="s">
        <v>21</v>
      </c>
      <c r="I301" s="8" t="s">
        <v>44</v>
      </c>
      <c r="J301" s="82"/>
    </row>
    <row r="302" spans="1:10" ht="12.75">
      <c r="A302" s="8">
        <v>20.7</v>
      </c>
      <c r="B302" s="81">
        <v>42271</v>
      </c>
      <c r="C302" s="82">
        <v>1081</v>
      </c>
      <c r="D302" s="81">
        <f t="shared" si="1"/>
        <v>42271</v>
      </c>
      <c r="E302" s="19" t="s">
        <v>544</v>
      </c>
      <c r="F302" s="8" t="s">
        <v>34</v>
      </c>
      <c r="G302" s="8" t="s">
        <v>16</v>
      </c>
      <c r="H302" s="8" t="s">
        <v>21</v>
      </c>
      <c r="I302" s="8" t="s">
        <v>44</v>
      </c>
      <c r="J302" s="82"/>
    </row>
    <row r="303" spans="1:10" ht="12.75">
      <c r="A303" s="8">
        <v>85.55</v>
      </c>
      <c r="B303" s="81">
        <v>42272</v>
      </c>
      <c r="C303" s="82">
        <v>1082</v>
      </c>
      <c r="D303" s="81">
        <f t="shared" si="1"/>
        <v>42272</v>
      </c>
      <c r="E303" s="19" t="s">
        <v>546</v>
      </c>
      <c r="F303" s="8" t="s">
        <v>34</v>
      </c>
      <c r="G303" s="8" t="s">
        <v>16</v>
      </c>
      <c r="H303" s="8" t="s">
        <v>21</v>
      </c>
      <c r="I303" s="8" t="s">
        <v>44</v>
      </c>
      <c r="J303" s="82"/>
    </row>
    <row r="304" spans="1:10" ht="12.75">
      <c r="A304" s="8">
        <v>351.91</v>
      </c>
      <c r="B304" s="81">
        <v>42272</v>
      </c>
      <c r="C304" s="82">
        <v>1083</v>
      </c>
      <c r="D304" s="81">
        <f t="shared" si="1"/>
        <v>42272</v>
      </c>
      <c r="E304" s="19" t="s">
        <v>545</v>
      </c>
      <c r="F304" s="8" t="s">
        <v>34</v>
      </c>
      <c r="G304" s="8" t="s">
        <v>16</v>
      </c>
      <c r="H304" s="8" t="s">
        <v>21</v>
      </c>
      <c r="I304" s="8" t="s">
        <v>44</v>
      </c>
      <c r="J304" s="82"/>
    </row>
    <row r="305" spans="1:10" ht="12.75">
      <c r="A305" s="8">
        <v>119</v>
      </c>
      <c r="B305" s="81">
        <v>42283</v>
      </c>
      <c r="C305" s="82" t="s">
        <v>28</v>
      </c>
      <c r="D305" s="81">
        <f>B305</f>
        <v>42283</v>
      </c>
      <c r="E305" s="82" t="s">
        <v>29</v>
      </c>
      <c r="F305" s="82" t="s">
        <v>15</v>
      </c>
      <c r="G305" s="82" t="s">
        <v>16</v>
      </c>
      <c r="H305" s="82" t="s">
        <v>24</v>
      </c>
      <c r="I305" s="8"/>
      <c r="J305" s="82"/>
    </row>
    <row r="306" spans="1:10" ht="12.75">
      <c r="A306" s="8">
        <v>1000</v>
      </c>
      <c r="B306" s="81">
        <v>42290</v>
      </c>
      <c r="C306" s="82">
        <v>1084</v>
      </c>
      <c r="D306" s="81">
        <f>B306</f>
        <v>42290</v>
      </c>
      <c r="E306" s="19" t="s">
        <v>279</v>
      </c>
      <c r="F306" s="8" t="s">
        <v>34</v>
      </c>
      <c r="G306" s="8" t="s">
        <v>16</v>
      </c>
      <c r="H306" s="8" t="s">
        <v>21</v>
      </c>
      <c r="I306" s="8" t="s">
        <v>44</v>
      </c>
      <c r="J306" s="82"/>
    </row>
    <row r="307" spans="1:10" ht="13.5" thickBot="1">
      <c r="A307" s="8">
        <v>29</v>
      </c>
      <c r="B307" s="81">
        <v>42292</v>
      </c>
      <c r="C307" s="84">
        <v>1080</v>
      </c>
      <c r="D307" s="85">
        <f>B307</f>
        <v>42292</v>
      </c>
      <c r="E307" s="124" t="s">
        <v>547</v>
      </c>
      <c r="F307" s="8" t="s">
        <v>34</v>
      </c>
      <c r="G307" s="8" t="s">
        <v>16</v>
      </c>
      <c r="H307" s="8" t="s">
        <v>21</v>
      </c>
      <c r="I307" s="8" t="s">
        <v>44</v>
      </c>
      <c r="J307" s="82"/>
    </row>
    <row r="308" spans="1:10" ht="12.75">
      <c r="A308" s="8">
        <v>701</v>
      </c>
      <c r="B308" s="11">
        <v>42299</v>
      </c>
      <c r="C308" s="196">
        <v>1085</v>
      </c>
      <c r="D308" s="11">
        <v>42299</v>
      </c>
      <c r="E308" s="19" t="s">
        <v>571</v>
      </c>
      <c r="F308" s="8" t="s">
        <v>34</v>
      </c>
      <c r="G308" s="8" t="s">
        <v>16</v>
      </c>
      <c r="H308" s="8" t="s">
        <v>21</v>
      </c>
      <c r="I308" s="8" t="s">
        <v>44</v>
      </c>
      <c r="J308" s="82"/>
    </row>
    <row r="309" spans="1:10" ht="12.75">
      <c r="A309" s="8">
        <v>100</v>
      </c>
      <c r="B309" s="81">
        <v>42303</v>
      </c>
      <c r="C309" s="196">
        <v>1086</v>
      </c>
      <c r="D309" s="81">
        <v>42303</v>
      </c>
      <c r="E309" s="19" t="s">
        <v>572</v>
      </c>
      <c r="F309" s="8" t="s">
        <v>34</v>
      </c>
      <c r="G309" s="8" t="s">
        <v>16</v>
      </c>
      <c r="H309" s="8" t="s">
        <v>21</v>
      </c>
      <c r="I309" s="8" t="s">
        <v>44</v>
      </c>
      <c r="J309" s="82"/>
    </row>
    <row r="310" spans="1:10" ht="12.75">
      <c r="A310" s="82">
        <v>426.18</v>
      </c>
      <c r="B310" s="81">
        <v>42305</v>
      </c>
      <c r="C310" s="196">
        <v>1034</v>
      </c>
      <c r="D310" s="81">
        <v>42305</v>
      </c>
      <c r="E310" s="19" t="s">
        <v>570</v>
      </c>
      <c r="F310" s="82" t="s">
        <v>34</v>
      </c>
      <c r="G310" s="82" t="s">
        <v>16</v>
      </c>
      <c r="H310" s="82" t="s">
        <v>35</v>
      </c>
      <c r="I310" s="82" t="s">
        <v>244</v>
      </c>
      <c r="J310" s="82"/>
    </row>
    <row r="311" spans="1:10" ht="12.75">
      <c r="A311" s="8">
        <v>119</v>
      </c>
      <c r="B311" s="81">
        <v>42312</v>
      </c>
      <c r="C311" s="82" t="s">
        <v>28</v>
      </c>
      <c r="D311" s="81">
        <v>42312</v>
      </c>
      <c r="E311" s="83" t="s">
        <v>29</v>
      </c>
      <c r="F311" s="8" t="s">
        <v>15</v>
      </c>
      <c r="G311" s="8" t="s">
        <v>16</v>
      </c>
      <c r="H311" s="8" t="s">
        <v>24</v>
      </c>
      <c r="I311" s="8"/>
      <c r="J311" s="82"/>
    </row>
    <row r="312" spans="1:10" ht="12.75">
      <c r="A312" s="8">
        <v>648</v>
      </c>
      <c r="B312" s="81">
        <v>42313</v>
      </c>
      <c r="C312" s="82">
        <v>1087</v>
      </c>
      <c r="D312" s="81">
        <v>42313</v>
      </c>
      <c r="E312" s="83" t="s">
        <v>573</v>
      </c>
      <c r="F312" s="8" t="s">
        <v>34</v>
      </c>
      <c r="G312" s="8" t="s">
        <v>16</v>
      </c>
      <c r="H312" s="8" t="s">
        <v>21</v>
      </c>
      <c r="I312" s="8" t="s">
        <v>44</v>
      </c>
      <c r="J312" s="82"/>
    </row>
    <row r="313" spans="1:9" ht="13.5" thickBot="1">
      <c r="A313" s="8">
        <v>79.54</v>
      </c>
      <c r="B313" s="81">
        <v>42319</v>
      </c>
      <c r="C313" s="84">
        <v>1090</v>
      </c>
      <c r="D313" s="85">
        <v>42321</v>
      </c>
      <c r="E313" s="197" t="s">
        <v>574</v>
      </c>
      <c r="F313" s="8" t="s">
        <v>34</v>
      </c>
      <c r="G313" s="8" t="s">
        <v>16</v>
      </c>
      <c r="H313" s="8" t="s">
        <v>35</v>
      </c>
      <c r="I313" s="8" t="s">
        <v>244</v>
      </c>
    </row>
    <row r="314" spans="1:9" ht="12.75">
      <c r="A314" s="8">
        <v>289</v>
      </c>
      <c r="B314" s="81">
        <v>42328</v>
      </c>
      <c r="C314" s="82" t="s">
        <v>433</v>
      </c>
      <c r="D314" s="81">
        <v>42331</v>
      </c>
      <c r="E314" s="83" t="s">
        <v>434</v>
      </c>
      <c r="F314" s="8" t="s">
        <v>15</v>
      </c>
      <c r="G314" s="8" t="s">
        <v>16</v>
      </c>
      <c r="H314" s="8" t="s">
        <v>377</v>
      </c>
      <c r="I314" s="8"/>
    </row>
    <row r="315" spans="1:9" ht="12.75">
      <c r="A315" s="8">
        <v>119</v>
      </c>
      <c r="B315" s="81">
        <v>42342</v>
      </c>
      <c r="C315" s="82" t="s">
        <v>28</v>
      </c>
      <c r="D315" s="81">
        <f>B315</f>
        <v>42342</v>
      </c>
      <c r="E315" s="83" t="s">
        <v>29</v>
      </c>
      <c r="F315" s="8" t="s">
        <v>15</v>
      </c>
      <c r="G315" s="8" t="s">
        <v>16</v>
      </c>
      <c r="H315" s="8" t="s">
        <v>24</v>
      </c>
      <c r="I315" s="8"/>
    </row>
    <row r="316" spans="1:9" ht="12.75">
      <c r="A316" s="8">
        <v>230</v>
      </c>
      <c r="B316" s="53">
        <v>42345</v>
      </c>
      <c r="C316" s="82">
        <v>1088</v>
      </c>
      <c r="D316" s="81">
        <f>B316</f>
        <v>42345</v>
      </c>
      <c r="E316" s="19" t="s">
        <v>577</v>
      </c>
      <c r="F316" s="8" t="s">
        <v>34</v>
      </c>
      <c r="G316" s="8" t="s">
        <v>16</v>
      </c>
      <c r="H316" s="8" t="s">
        <v>21</v>
      </c>
      <c r="I316" s="8" t="s">
        <v>44</v>
      </c>
    </row>
    <row r="317" spans="1:11" ht="12.75">
      <c r="A317" s="8">
        <v>251.39</v>
      </c>
      <c r="B317" s="53">
        <v>42345</v>
      </c>
      <c r="C317" s="8">
        <v>1089</v>
      </c>
      <c r="D317" s="81">
        <f>B317</f>
        <v>42345</v>
      </c>
      <c r="E317" s="19" t="s">
        <v>575</v>
      </c>
      <c r="F317" s="8" t="s">
        <v>34</v>
      </c>
      <c r="G317" s="8" t="s">
        <v>111</v>
      </c>
      <c r="H317" s="8" t="s">
        <v>21</v>
      </c>
      <c r="I317" s="8" t="s">
        <v>44</v>
      </c>
      <c r="K317" s="55"/>
    </row>
    <row r="318" spans="1:9" ht="12.75">
      <c r="A318" s="8">
        <v>44.52</v>
      </c>
      <c r="B318" s="53">
        <v>42346</v>
      </c>
      <c r="C318" s="82">
        <v>1091</v>
      </c>
      <c r="D318" s="81">
        <f>B318</f>
        <v>42346</v>
      </c>
      <c r="E318" s="19" t="s">
        <v>578</v>
      </c>
      <c r="F318" s="8" t="s">
        <v>34</v>
      </c>
      <c r="G318" s="8" t="s">
        <v>16</v>
      </c>
      <c r="H318" s="8" t="s">
        <v>21</v>
      </c>
      <c r="I318" s="8" t="s">
        <v>44</v>
      </c>
    </row>
    <row r="319" spans="1:9" ht="12.75">
      <c r="A319" s="8">
        <v>600</v>
      </c>
      <c r="B319" s="53">
        <v>42340</v>
      </c>
      <c r="C319" s="82">
        <v>1092</v>
      </c>
      <c r="D319" s="81">
        <v>42346</v>
      </c>
      <c r="E319" s="19" t="s">
        <v>579</v>
      </c>
      <c r="F319" s="8" t="s">
        <v>34</v>
      </c>
      <c r="G319" s="8" t="s">
        <v>16</v>
      </c>
      <c r="H319" s="8" t="s">
        <v>35</v>
      </c>
      <c r="I319" s="8" t="s">
        <v>72</v>
      </c>
    </row>
    <row r="320" spans="1:9" ht="12.75">
      <c r="A320" s="8">
        <v>50</v>
      </c>
      <c r="B320" s="53">
        <v>42340</v>
      </c>
      <c r="C320" s="82">
        <v>1093</v>
      </c>
      <c r="D320" s="81">
        <v>42346</v>
      </c>
      <c r="E320" s="19" t="s">
        <v>580</v>
      </c>
      <c r="F320" s="8" t="s">
        <v>34</v>
      </c>
      <c r="G320" s="8" t="s">
        <v>16</v>
      </c>
      <c r="H320" s="8" t="s">
        <v>35</v>
      </c>
      <c r="I320" s="8" t="s">
        <v>494</v>
      </c>
    </row>
    <row r="321" spans="1:9" ht="13.5" thickBot="1">
      <c r="A321" s="8">
        <v>49.57</v>
      </c>
      <c r="B321" s="53">
        <v>42353</v>
      </c>
      <c r="C321" s="84">
        <v>1094</v>
      </c>
      <c r="D321" s="85">
        <f>B321</f>
        <v>42353</v>
      </c>
      <c r="E321" s="124" t="s">
        <v>585</v>
      </c>
      <c r="F321" s="8" t="s">
        <v>34</v>
      </c>
      <c r="G321" s="8" t="s">
        <v>16</v>
      </c>
      <c r="H321" s="8" t="s">
        <v>21</v>
      </c>
      <c r="I321" s="8" t="s">
        <v>44</v>
      </c>
    </row>
    <row r="322" spans="1:9" ht="12.75">
      <c r="A322" s="8">
        <v>119</v>
      </c>
      <c r="B322" s="81">
        <v>42374</v>
      </c>
      <c r="C322" s="82" t="s">
        <v>28</v>
      </c>
      <c r="D322" s="81">
        <f>B322</f>
        <v>42374</v>
      </c>
      <c r="E322" s="83" t="s">
        <v>29</v>
      </c>
      <c r="F322" s="8" t="s">
        <v>15</v>
      </c>
      <c r="G322" s="8" t="s">
        <v>16</v>
      </c>
      <c r="H322" s="8" t="s">
        <v>24</v>
      </c>
      <c r="I322" s="8"/>
    </row>
    <row r="323" spans="1:9" ht="13.5" thickBot="1">
      <c r="A323" s="8">
        <v>600</v>
      </c>
      <c r="B323" s="53">
        <v>42376</v>
      </c>
      <c r="C323" s="84">
        <v>1095</v>
      </c>
      <c r="D323" s="85">
        <f>B323</f>
        <v>42376</v>
      </c>
      <c r="E323" s="124" t="s">
        <v>590</v>
      </c>
      <c r="F323" s="8" t="s">
        <v>34</v>
      </c>
      <c r="G323" s="8" t="s">
        <v>16</v>
      </c>
      <c r="H323" s="8" t="s">
        <v>21</v>
      </c>
      <c r="I323" s="8" t="s">
        <v>44</v>
      </c>
    </row>
    <row r="324" spans="1:9" ht="12.75">
      <c r="A324" s="8">
        <v>50</v>
      </c>
      <c r="B324" s="11">
        <v>42397</v>
      </c>
      <c r="C324" s="196">
        <v>1097</v>
      </c>
      <c r="D324" s="11">
        <v>42397</v>
      </c>
      <c r="E324" s="19" t="s">
        <v>588</v>
      </c>
      <c r="F324" t="s">
        <v>34</v>
      </c>
      <c r="G324" t="s">
        <v>16</v>
      </c>
      <c r="H324" t="s">
        <v>35</v>
      </c>
      <c r="I324" t="s">
        <v>266</v>
      </c>
    </row>
    <row r="325" spans="1:10" ht="12.75">
      <c r="A325" s="8">
        <v>600</v>
      </c>
      <c r="B325" s="53">
        <v>42402</v>
      </c>
      <c r="C325" s="196">
        <v>1098</v>
      </c>
      <c r="D325" s="53">
        <v>42402</v>
      </c>
      <c r="E325" s="19" t="s">
        <v>595</v>
      </c>
      <c r="F325" s="8" t="s">
        <v>34</v>
      </c>
      <c r="G325" s="8" t="s">
        <v>16</v>
      </c>
      <c r="H325" s="8" t="s">
        <v>21</v>
      </c>
      <c r="I325" s="8" t="s">
        <v>44</v>
      </c>
      <c r="J325" s="8"/>
    </row>
    <row r="326" spans="1:10" ht="12.75">
      <c r="A326" s="8">
        <v>119</v>
      </c>
      <c r="B326" s="81">
        <v>42404</v>
      </c>
      <c r="C326" s="82" t="s">
        <v>28</v>
      </c>
      <c r="D326" s="81">
        <f>B326</f>
        <v>42404</v>
      </c>
      <c r="E326" s="83" t="s">
        <v>29</v>
      </c>
      <c r="F326" s="8" t="s">
        <v>15</v>
      </c>
      <c r="G326" s="8" t="s">
        <v>16</v>
      </c>
      <c r="H326" s="8" t="s">
        <v>24</v>
      </c>
      <c r="I326" s="8"/>
      <c r="J326" s="8"/>
    </row>
    <row r="327" spans="1:10" ht="13.5" thickBot="1">
      <c r="A327" s="8">
        <v>5.46</v>
      </c>
      <c r="B327" s="53">
        <v>42408</v>
      </c>
      <c r="C327" s="84">
        <v>1096</v>
      </c>
      <c r="D327" s="57">
        <f>B327</f>
        <v>42408</v>
      </c>
      <c r="E327" s="124" t="s">
        <v>594</v>
      </c>
      <c r="F327" s="8" t="s">
        <v>34</v>
      </c>
      <c r="G327" s="8" t="s">
        <v>16</v>
      </c>
      <c r="H327" s="8" t="s">
        <v>21</v>
      </c>
      <c r="I327" s="8" t="s">
        <v>44</v>
      </c>
      <c r="J327" s="8"/>
    </row>
    <row r="328" spans="1:10" ht="12.75">
      <c r="A328" s="8">
        <v>100</v>
      </c>
      <c r="B328" s="53">
        <v>42425</v>
      </c>
      <c r="C328" s="196">
        <v>1100</v>
      </c>
      <c r="D328" s="53">
        <v>42425</v>
      </c>
      <c r="E328" s="19" t="s">
        <v>614</v>
      </c>
      <c r="F328" s="8" t="s">
        <v>34</v>
      </c>
      <c r="G328" s="8" t="s">
        <v>16</v>
      </c>
      <c r="H328" s="8" t="s">
        <v>21</v>
      </c>
      <c r="I328" s="8" t="s">
        <v>44</v>
      </c>
      <c r="J328" s="8"/>
    </row>
    <row r="329" spans="1:10" ht="12.75">
      <c r="A329" s="8">
        <v>46.84</v>
      </c>
      <c r="B329" s="53">
        <v>42430</v>
      </c>
      <c r="C329" s="196">
        <v>1099</v>
      </c>
      <c r="D329" s="53">
        <v>42430</v>
      </c>
      <c r="E329" s="19" t="s">
        <v>613</v>
      </c>
      <c r="F329" s="8" t="s">
        <v>34</v>
      </c>
      <c r="G329" s="8" t="s">
        <v>16</v>
      </c>
      <c r="H329" s="8" t="s">
        <v>21</v>
      </c>
      <c r="I329" s="8" t="s">
        <v>44</v>
      </c>
      <c r="J329" s="8"/>
    </row>
    <row r="330" spans="1:10" ht="12.75">
      <c r="A330" s="8">
        <v>48.36</v>
      </c>
      <c r="B330" s="53">
        <v>42434</v>
      </c>
      <c r="C330" s="196">
        <v>1101</v>
      </c>
      <c r="D330" s="53">
        <v>42443</v>
      </c>
      <c r="E330" s="109" t="s">
        <v>615</v>
      </c>
      <c r="F330" s="8" t="s">
        <v>34</v>
      </c>
      <c r="G330" s="8" t="s">
        <v>16</v>
      </c>
      <c r="H330" s="8" t="s">
        <v>35</v>
      </c>
      <c r="I330" s="8" t="s">
        <v>301</v>
      </c>
      <c r="J330" s="8"/>
    </row>
    <row r="331" spans="1:10" ht="12.75">
      <c r="A331" s="8">
        <v>1000</v>
      </c>
      <c r="B331" s="53">
        <v>42434</v>
      </c>
      <c r="C331" s="196">
        <v>1102</v>
      </c>
      <c r="D331" s="53">
        <v>42446</v>
      </c>
      <c r="E331" s="8" t="s">
        <v>279</v>
      </c>
      <c r="F331" s="8" t="s">
        <v>15</v>
      </c>
      <c r="G331" s="8" t="s">
        <v>16</v>
      </c>
      <c r="H331" s="8" t="s">
        <v>22</v>
      </c>
      <c r="I331" s="8" t="s">
        <v>26</v>
      </c>
      <c r="J331" s="8"/>
    </row>
    <row r="332" spans="1:10" ht="12.75">
      <c r="A332" s="8">
        <v>59.68</v>
      </c>
      <c r="B332" s="53">
        <v>42434</v>
      </c>
      <c r="C332" s="196">
        <v>1103</v>
      </c>
      <c r="D332" s="53">
        <v>42436</v>
      </c>
      <c r="E332" s="8" t="s">
        <v>621</v>
      </c>
      <c r="F332" s="8" t="s">
        <v>34</v>
      </c>
      <c r="G332" s="8" t="s">
        <v>16</v>
      </c>
      <c r="H332" s="8" t="s">
        <v>35</v>
      </c>
      <c r="I332" s="8" t="s">
        <v>610</v>
      </c>
      <c r="J332" s="8"/>
    </row>
    <row r="333" spans="1:10" ht="12.75">
      <c r="A333" s="8">
        <v>119</v>
      </c>
      <c r="B333" s="53">
        <v>42438</v>
      </c>
      <c r="C333" s="196" t="s">
        <v>28</v>
      </c>
      <c r="D333" s="53">
        <v>42438</v>
      </c>
      <c r="E333" s="8" t="s">
        <v>29</v>
      </c>
      <c r="F333" s="8" t="s">
        <v>15</v>
      </c>
      <c r="G333" s="8" t="s">
        <v>16</v>
      </c>
      <c r="H333" s="8" t="s">
        <v>24</v>
      </c>
      <c r="I333" s="8"/>
      <c r="J333" s="8"/>
    </row>
    <row r="334" spans="1:10" ht="12.75">
      <c r="A334" s="8">
        <v>50</v>
      </c>
      <c r="B334" s="53">
        <v>42434</v>
      </c>
      <c r="C334" s="196">
        <v>1104</v>
      </c>
      <c r="D334" s="53">
        <v>42438</v>
      </c>
      <c r="E334" s="19" t="s">
        <v>622</v>
      </c>
      <c r="F334" s="8" t="s">
        <v>34</v>
      </c>
      <c r="G334" s="8" t="s">
        <v>16</v>
      </c>
      <c r="H334" s="8" t="s">
        <v>35</v>
      </c>
      <c r="I334" s="8" t="s">
        <v>494</v>
      </c>
      <c r="J334" s="8"/>
    </row>
    <row r="335" spans="1:10" ht="13.5" thickBot="1">
      <c r="A335" s="8">
        <v>1391</v>
      </c>
      <c r="B335" s="53">
        <v>42439</v>
      </c>
      <c r="C335" s="84">
        <v>1106</v>
      </c>
      <c r="D335" s="57">
        <v>42444</v>
      </c>
      <c r="E335" s="10" t="s">
        <v>624</v>
      </c>
      <c r="F335" s="8" t="s">
        <v>34</v>
      </c>
      <c r="G335" s="8" t="s">
        <v>16</v>
      </c>
      <c r="H335" s="8" t="s">
        <v>35</v>
      </c>
      <c r="I335" s="8" t="s">
        <v>600</v>
      </c>
      <c r="J335" s="8"/>
    </row>
    <row r="336" spans="1:10" ht="12.75">
      <c r="A336" s="8">
        <f>75+48.17+47.72+111.28+44.8+100.03+52.78+30.16+37.06+105.31</f>
        <v>652.31</v>
      </c>
      <c r="B336" s="53">
        <v>42439</v>
      </c>
      <c r="C336" s="196">
        <v>1105</v>
      </c>
      <c r="D336" s="53">
        <v>42447</v>
      </c>
      <c r="E336" s="19" t="s">
        <v>623</v>
      </c>
      <c r="F336" s="8" t="s">
        <v>15</v>
      </c>
      <c r="G336" s="8" t="s">
        <v>16</v>
      </c>
      <c r="H336" s="8" t="s">
        <v>204</v>
      </c>
      <c r="I336" s="19"/>
      <c r="J336" s="8"/>
    </row>
    <row r="337" spans="1:10" ht="12.75">
      <c r="A337" s="8">
        <v>760</v>
      </c>
      <c r="B337" s="53">
        <v>42445</v>
      </c>
      <c r="C337" s="196" t="s">
        <v>433</v>
      </c>
      <c r="D337" s="53">
        <v>42447</v>
      </c>
      <c r="E337" s="19" t="s">
        <v>625</v>
      </c>
      <c r="F337" s="8" t="s">
        <v>15</v>
      </c>
      <c r="G337" s="8" t="s">
        <v>16</v>
      </c>
      <c r="H337" s="8" t="s">
        <v>136</v>
      </c>
      <c r="J337" s="8"/>
    </row>
    <row r="338" spans="1:10" ht="12.75">
      <c r="A338" s="8">
        <v>654</v>
      </c>
      <c r="B338" s="53">
        <v>42452</v>
      </c>
      <c r="C338" s="196">
        <v>1107</v>
      </c>
      <c r="D338" s="53">
        <v>42454</v>
      </c>
      <c r="E338" s="19" t="s">
        <v>626</v>
      </c>
      <c r="F338" s="8" t="s">
        <v>34</v>
      </c>
      <c r="G338" s="8" t="s">
        <v>16</v>
      </c>
      <c r="H338" s="8" t="s">
        <v>35</v>
      </c>
      <c r="I338" s="8" t="s">
        <v>72</v>
      </c>
      <c r="J338" s="8"/>
    </row>
    <row r="339" spans="1:10" ht="12.75">
      <c r="A339" s="8">
        <v>29.42</v>
      </c>
      <c r="B339" s="53">
        <v>42457</v>
      </c>
      <c r="C339" s="196" t="s">
        <v>433</v>
      </c>
      <c r="D339" s="53">
        <v>42457</v>
      </c>
      <c r="E339" s="19" t="s">
        <v>476</v>
      </c>
      <c r="F339" s="8" t="s">
        <v>15</v>
      </c>
      <c r="G339" s="8" t="s">
        <v>17</v>
      </c>
      <c r="H339" s="8" t="s">
        <v>18</v>
      </c>
      <c r="I339" s="8"/>
      <c r="J339" s="8"/>
    </row>
    <row r="340" spans="1:10" ht="12.75">
      <c r="A340" s="8">
        <v>52.73</v>
      </c>
      <c r="B340" s="53">
        <v>42452</v>
      </c>
      <c r="C340" s="196">
        <v>1108</v>
      </c>
      <c r="D340" s="53">
        <v>42458</v>
      </c>
      <c r="E340" s="19" t="s">
        <v>627</v>
      </c>
      <c r="F340" s="8" t="s">
        <v>34</v>
      </c>
      <c r="G340" s="8" t="s">
        <v>16</v>
      </c>
      <c r="H340" s="8" t="s">
        <v>35</v>
      </c>
      <c r="I340" s="8" t="s">
        <v>244</v>
      </c>
      <c r="J340" s="8"/>
    </row>
    <row r="341" spans="1:10" ht="12.75">
      <c r="A341" s="8">
        <v>50</v>
      </c>
      <c r="B341" s="53">
        <v>42462</v>
      </c>
      <c r="C341" s="196">
        <v>1109</v>
      </c>
      <c r="D341" s="53">
        <v>42464</v>
      </c>
      <c r="E341" s="19" t="s">
        <v>629</v>
      </c>
      <c r="F341" s="8" t="s">
        <v>34</v>
      </c>
      <c r="G341" s="8" t="s">
        <v>16</v>
      </c>
      <c r="H341" s="8" t="s">
        <v>35</v>
      </c>
      <c r="I341" s="8" t="s">
        <v>494</v>
      </c>
      <c r="J341" s="8"/>
    </row>
    <row r="342" spans="1:10" ht="12.75">
      <c r="A342" s="8">
        <v>6.12</v>
      </c>
      <c r="B342" s="53">
        <v>42462</v>
      </c>
      <c r="C342" s="196">
        <v>1110</v>
      </c>
      <c r="D342" s="53">
        <v>42464</v>
      </c>
      <c r="E342" s="19" t="s">
        <v>630</v>
      </c>
      <c r="F342" s="8" t="s">
        <v>34</v>
      </c>
      <c r="G342" s="8" t="s">
        <v>16</v>
      </c>
      <c r="H342" s="8" t="s">
        <v>35</v>
      </c>
      <c r="I342" s="8" t="s">
        <v>610</v>
      </c>
      <c r="J342" s="8"/>
    </row>
    <row r="343" spans="1:10" ht="12.75">
      <c r="A343" s="8">
        <v>27.18</v>
      </c>
      <c r="B343" s="53">
        <v>42465</v>
      </c>
      <c r="C343" s="8" t="s">
        <v>433</v>
      </c>
      <c r="D343" s="53">
        <v>42465</v>
      </c>
      <c r="E343" s="109" t="s">
        <v>633</v>
      </c>
      <c r="F343" s="8" t="s">
        <v>15</v>
      </c>
      <c r="G343" s="8" t="s">
        <v>17</v>
      </c>
      <c r="H343" s="8" t="s">
        <v>18</v>
      </c>
      <c r="I343" s="8"/>
      <c r="J343" s="8"/>
    </row>
    <row r="344" spans="1:10" ht="13.5" thickBot="1">
      <c r="A344" s="8">
        <v>119</v>
      </c>
      <c r="B344" s="53">
        <v>42465</v>
      </c>
      <c r="C344" s="84" t="s">
        <v>28</v>
      </c>
      <c r="D344" s="57">
        <v>42465</v>
      </c>
      <c r="E344" s="10" t="s">
        <v>29</v>
      </c>
      <c r="F344" s="8" t="s">
        <v>15</v>
      </c>
      <c r="G344" s="8" t="s">
        <v>16</v>
      </c>
      <c r="H344" s="8" t="s">
        <v>24</v>
      </c>
      <c r="I344" s="8"/>
      <c r="J344" s="8"/>
    </row>
    <row r="345" spans="1:9" ht="12.75">
      <c r="A345" s="8">
        <v>772</v>
      </c>
      <c r="B345" s="11">
        <v>42481</v>
      </c>
      <c r="C345" s="196">
        <v>1111</v>
      </c>
      <c r="D345" s="11">
        <v>42486</v>
      </c>
      <c r="E345" s="19" t="s">
        <v>654</v>
      </c>
      <c r="F345" t="s">
        <v>34</v>
      </c>
      <c r="G345" t="s">
        <v>16</v>
      </c>
      <c r="H345" t="s">
        <v>35</v>
      </c>
      <c r="I345" t="s">
        <v>72</v>
      </c>
    </row>
    <row r="346" spans="1:9" ht="12.75">
      <c r="A346" s="8">
        <v>457.33</v>
      </c>
      <c r="B346" s="11">
        <v>42481</v>
      </c>
      <c r="C346" s="196">
        <v>1113</v>
      </c>
      <c r="D346" s="11">
        <v>42485</v>
      </c>
      <c r="E346" s="19" t="s">
        <v>656</v>
      </c>
      <c r="F346" s="8" t="s">
        <v>34</v>
      </c>
      <c r="G346" s="8" t="s">
        <v>16</v>
      </c>
      <c r="H346" s="8" t="s">
        <v>35</v>
      </c>
      <c r="I346" s="8" t="s">
        <v>244</v>
      </c>
    </row>
    <row r="347" spans="1:10" ht="12.75">
      <c r="A347" s="17">
        <v>21.79</v>
      </c>
      <c r="B347" s="37">
        <v>42492</v>
      </c>
      <c r="C347" s="199" t="s">
        <v>433</v>
      </c>
      <c r="D347" s="37">
        <v>42492</v>
      </c>
      <c r="E347" s="32" t="s">
        <v>476</v>
      </c>
      <c r="F347" s="17" t="s">
        <v>34</v>
      </c>
      <c r="G347" s="17" t="s">
        <v>16</v>
      </c>
      <c r="H347" s="17" t="s">
        <v>21</v>
      </c>
      <c r="I347" s="17" t="s">
        <v>44</v>
      </c>
      <c r="J347" s="17"/>
    </row>
    <row r="348" spans="1:10" ht="12.75">
      <c r="A348" s="17">
        <v>0.89</v>
      </c>
      <c r="B348" s="37">
        <v>42492</v>
      </c>
      <c r="C348" s="199" t="s">
        <v>433</v>
      </c>
      <c r="D348" s="37">
        <v>42492</v>
      </c>
      <c r="E348" s="200" t="s">
        <v>663</v>
      </c>
      <c r="F348" s="17" t="s">
        <v>15</v>
      </c>
      <c r="G348" s="17" t="s">
        <v>16</v>
      </c>
      <c r="H348" s="17" t="s">
        <v>81</v>
      </c>
      <c r="I348" s="17"/>
      <c r="J348" s="17"/>
    </row>
    <row r="349" spans="1:10" ht="12.75">
      <c r="A349" s="17">
        <v>9.4</v>
      </c>
      <c r="B349" s="37">
        <v>42492</v>
      </c>
      <c r="C349" s="199" t="s">
        <v>433</v>
      </c>
      <c r="D349" s="37">
        <v>42492</v>
      </c>
      <c r="E349" s="32" t="s">
        <v>664</v>
      </c>
      <c r="F349" s="17" t="s">
        <v>15</v>
      </c>
      <c r="G349" s="17" t="s">
        <v>16</v>
      </c>
      <c r="H349" s="17" t="s">
        <v>272</v>
      </c>
      <c r="I349" s="17"/>
      <c r="J349" s="17"/>
    </row>
    <row r="350" spans="1:10" ht="12.75">
      <c r="A350" s="17">
        <v>119</v>
      </c>
      <c r="B350" s="37">
        <v>42493</v>
      </c>
      <c r="C350" s="199" t="s">
        <v>28</v>
      </c>
      <c r="D350" s="37">
        <v>42493</v>
      </c>
      <c r="E350" s="32" t="s">
        <v>29</v>
      </c>
      <c r="F350" s="17" t="s">
        <v>15</v>
      </c>
      <c r="G350" s="17" t="s">
        <v>16</v>
      </c>
      <c r="H350" s="17" t="s">
        <v>24</v>
      </c>
      <c r="I350" s="17"/>
      <c r="J350" s="17"/>
    </row>
    <row r="351" spans="1:10" ht="12.75">
      <c r="A351" s="17">
        <v>50</v>
      </c>
      <c r="B351" s="37">
        <v>42493</v>
      </c>
      <c r="C351" s="199">
        <v>1112</v>
      </c>
      <c r="D351" s="37">
        <v>42493</v>
      </c>
      <c r="E351" s="200" t="s">
        <v>655</v>
      </c>
      <c r="F351" s="17" t="s">
        <v>34</v>
      </c>
      <c r="G351" s="17" t="s">
        <v>16</v>
      </c>
      <c r="H351" s="17" t="s">
        <v>21</v>
      </c>
      <c r="I351" s="17" t="s">
        <v>44</v>
      </c>
      <c r="J351" s="17"/>
    </row>
    <row r="352" spans="1:10" ht="12.75">
      <c r="A352" s="17">
        <v>4.76</v>
      </c>
      <c r="B352" s="37">
        <v>42493</v>
      </c>
      <c r="C352" s="199">
        <v>1114</v>
      </c>
      <c r="D352" s="37">
        <v>42493</v>
      </c>
      <c r="E352" s="32" t="s">
        <v>660</v>
      </c>
      <c r="F352" s="17" t="s">
        <v>34</v>
      </c>
      <c r="G352" s="17" t="s">
        <v>16</v>
      </c>
      <c r="H352" s="17" t="s">
        <v>21</v>
      </c>
      <c r="I352" s="17" t="s">
        <v>44</v>
      </c>
      <c r="J352" s="17"/>
    </row>
    <row r="353" spans="1:10" ht="12.75">
      <c r="A353" s="17">
        <v>660</v>
      </c>
      <c r="B353" s="37">
        <v>42495</v>
      </c>
      <c r="C353" s="199">
        <v>1115</v>
      </c>
      <c r="D353" s="37">
        <v>42495</v>
      </c>
      <c r="E353" s="32" t="s">
        <v>678</v>
      </c>
      <c r="F353" s="17" t="s">
        <v>34</v>
      </c>
      <c r="G353" s="17" t="s">
        <v>16</v>
      </c>
      <c r="H353" s="17" t="s">
        <v>21</v>
      </c>
      <c r="I353" s="17" t="s">
        <v>44</v>
      </c>
      <c r="J353" s="17"/>
    </row>
    <row r="354" spans="1:10" ht="12.75">
      <c r="A354" s="17">
        <v>406.57</v>
      </c>
      <c r="B354" s="37">
        <v>42504</v>
      </c>
      <c r="C354" s="199">
        <v>1117</v>
      </c>
      <c r="D354" s="37"/>
      <c r="E354" s="32" t="s">
        <v>673</v>
      </c>
      <c r="F354" s="17" t="s">
        <v>34</v>
      </c>
      <c r="G354" s="17" t="s">
        <v>16</v>
      </c>
      <c r="H354" s="17" t="s">
        <v>35</v>
      </c>
      <c r="I354" s="17" t="s">
        <v>504</v>
      </c>
      <c r="J354" s="17"/>
    </row>
    <row r="355" spans="1:10" ht="12.75">
      <c r="A355" s="17">
        <v>79.14</v>
      </c>
      <c r="B355" s="37">
        <v>42504</v>
      </c>
      <c r="C355" s="199">
        <v>1118</v>
      </c>
      <c r="D355" s="37"/>
      <c r="E355" s="32" t="s">
        <v>674</v>
      </c>
      <c r="F355" s="17" t="s">
        <v>34</v>
      </c>
      <c r="G355" s="17" t="s">
        <v>16</v>
      </c>
      <c r="H355" s="17" t="s">
        <v>35</v>
      </c>
      <c r="I355" s="17" t="s">
        <v>301</v>
      </c>
      <c r="J355" s="17"/>
    </row>
    <row r="356" spans="1:10" ht="12.75">
      <c r="A356" s="17">
        <v>80.76</v>
      </c>
      <c r="B356" s="37">
        <v>42504</v>
      </c>
      <c r="C356" s="199">
        <v>1119</v>
      </c>
      <c r="D356" s="37"/>
      <c r="E356" s="32" t="s">
        <v>675</v>
      </c>
      <c r="F356" s="17" t="s">
        <v>34</v>
      </c>
      <c r="G356" s="17" t="s">
        <v>16</v>
      </c>
      <c r="H356" s="17" t="s">
        <v>35</v>
      </c>
      <c r="I356" s="17" t="s">
        <v>245</v>
      </c>
      <c r="J356" s="17"/>
    </row>
    <row r="357" spans="1:10" ht="12.75">
      <c r="A357" s="17">
        <v>1274.83</v>
      </c>
      <c r="B357" s="37">
        <v>42504</v>
      </c>
      <c r="C357" s="199">
        <v>1120</v>
      </c>
      <c r="D357" s="37"/>
      <c r="E357" s="32" t="s">
        <v>676</v>
      </c>
      <c r="F357" s="17" t="s">
        <v>34</v>
      </c>
      <c r="G357" s="17" t="s">
        <v>16</v>
      </c>
      <c r="H357" s="17" t="s">
        <v>35</v>
      </c>
      <c r="I357" s="17" t="s">
        <v>244</v>
      </c>
      <c r="J357" s="17"/>
    </row>
  </sheetData>
  <sheetProtection/>
  <mergeCells count="26">
    <mergeCell ref="C97:C98"/>
    <mergeCell ref="D97:D98"/>
    <mergeCell ref="E97:E98"/>
    <mergeCell ref="C72:C73"/>
    <mergeCell ref="D72:D73"/>
    <mergeCell ref="E72:E73"/>
    <mergeCell ref="C93:C94"/>
    <mergeCell ref="D93:D94"/>
    <mergeCell ref="E62:E63"/>
    <mergeCell ref="C47:C48"/>
    <mergeCell ref="C26:C27"/>
    <mergeCell ref="D26:D27"/>
    <mergeCell ref="E26:E27"/>
    <mergeCell ref="C29:C30"/>
    <mergeCell ref="D29:D30"/>
    <mergeCell ref="E29:E30"/>
    <mergeCell ref="C231:C232"/>
    <mergeCell ref="E231:E232"/>
    <mergeCell ref="D231:D232"/>
    <mergeCell ref="D47:D48"/>
    <mergeCell ref="E47:E48"/>
    <mergeCell ref="C32:C33"/>
    <mergeCell ref="D32:D33"/>
    <mergeCell ref="E32:E33"/>
    <mergeCell ref="C62:C63"/>
    <mergeCell ref="D62:D63"/>
  </mergeCell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7"/>
  <sheetViews>
    <sheetView zoomScale="80" zoomScaleNormal="80" zoomScalePageLayoutView="0" workbookViewId="0" topLeftCell="A1">
      <pane ySplit="1" topLeftCell="A489" activePane="bottomLeft" state="frozen"/>
      <selection pane="topLeft" activeCell="A1" sqref="A1"/>
      <selection pane="bottomLeft" activeCell="A509" sqref="A509"/>
    </sheetView>
  </sheetViews>
  <sheetFormatPr defaultColWidth="9.140625" defaultRowHeight="12.75"/>
  <cols>
    <col min="1" max="1" width="8.7109375" style="0" customWidth="1"/>
    <col min="2" max="2" width="10.8515625" style="0" bestFit="1" customWidth="1"/>
    <col min="3" max="3" width="4.421875" style="0" customWidth="1"/>
    <col min="4" max="4" width="8.7109375" style="0" customWidth="1"/>
    <col min="5" max="5" width="19.140625" style="0" bestFit="1" customWidth="1"/>
    <col min="6" max="6" width="25.8515625" style="0" bestFit="1" customWidth="1"/>
    <col min="7" max="7" width="18.8515625" style="0" bestFit="1" customWidth="1"/>
    <col min="8" max="9" width="4.421875" style="0" customWidth="1"/>
    <col min="10" max="10" width="8.140625" style="0" customWidth="1"/>
    <col min="11" max="11" width="17.8515625" style="0" bestFit="1" customWidth="1"/>
    <col min="12" max="12" width="26.28125" style="0" bestFit="1" customWidth="1"/>
    <col min="13" max="13" width="16.57421875" style="0" bestFit="1" customWidth="1"/>
    <col min="14" max="15" width="4.421875" style="0" customWidth="1"/>
  </cols>
  <sheetData>
    <row r="1" spans="1:16" ht="12.75">
      <c r="A1" t="s">
        <v>30</v>
      </c>
      <c r="B1" t="s">
        <v>31</v>
      </c>
      <c r="D1" t="s">
        <v>32</v>
      </c>
      <c r="J1" t="s">
        <v>33</v>
      </c>
      <c r="P1" t="s">
        <v>45</v>
      </c>
    </row>
    <row r="2" spans="1:16" ht="12.75">
      <c r="A2" s="20">
        <v>0.44</v>
      </c>
      <c r="B2" s="21">
        <v>40664</v>
      </c>
      <c r="C2" s="20"/>
      <c r="D2" s="20" t="s">
        <v>15</v>
      </c>
      <c r="E2" s="20" t="s">
        <v>16</v>
      </c>
      <c r="F2" s="20" t="s">
        <v>36</v>
      </c>
      <c r="G2" s="20" t="s">
        <v>37</v>
      </c>
      <c r="H2" s="20"/>
      <c r="I2" s="20"/>
      <c r="J2" s="20" t="s">
        <v>34</v>
      </c>
      <c r="K2" s="20" t="s">
        <v>35</v>
      </c>
      <c r="L2" s="20" t="s">
        <v>38</v>
      </c>
      <c r="M2" s="20" t="s">
        <v>16</v>
      </c>
      <c r="N2" s="20"/>
      <c r="O2" s="20"/>
      <c r="P2" s="20" t="s">
        <v>46</v>
      </c>
    </row>
    <row r="3" spans="1:16" ht="12.75">
      <c r="A3" s="20">
        <v>0.44</v>
      </c>
      <c r="B3" s="21">
        <v>40691</v>
      </c>
      <c r="C3" s="20"/>
      <c r="D3" s="20" t="s">
        <v>15</v>
      </c>
      <c r="E3" s="20" t="s">
        <v>16</v>
      </c>
      <c r="F3" s="20" t="s">
        <v>36</v>
      </c>
      <c r="G3" s="20" t="s">
        <v>37</v>
      </c>
      <c r="H3" s="20"/>
      <c r="I3" s="20"/>
      <c r="J3" s="20" t="s">
        <v>34</v>
      </c>
      <c r="K3" s="20" t="s">
        <v>35</v>
      </c>
      <c r="L3" s="20" t="s">
        <v>38</v>
      </c>
      <c r="M3" s="20" t="s">
        <v>16</v>
      </c>
      <c r="N3" s="20"/>
      <c r="O3" s="20"/>
      <c r="P3" s="20" t="s">
        <v>47</v>
      </c>
    </row>
    <row r="4" spans="1:16" ht="12.75">
      <c r="A4" s="20">
        <v>0.44</v>
      </c>
      <c r="B4" s="21">
        <v>40701</v>
      </c>
      <c r="C4" s="20"/>
      <c r="D4" s="20" t="s">
        <v>15</v>
      </c>
      <c r="E4" s="20" t="s">
        <v>16</v>
      </c>
      <c r="F4" s="20" t="s">
        <v>36</v>
      </c>
      <c r="G4" s="20" t="s">
        <v>37</v>
      </c>
      <c r="H4" s="20"/>
      <c r="I4" s="20"/>
      <c r="J4" s="20" t="s">
        <v>34</v>
      </c>
      <c r="K4" s="20" t="s">
        <v>35</v>
      </c>
      <c r="L4" s="20" t="s">
        <v>38</v>
      </c>
      <c r="M4" s="20" t="s">
        <v>16</v>
      </c>
      <c r="N4" s="20"/>
      <c r="O4" s="20"/>
      <c r="P4" s="20" t="s">
        <v>62</v>
      </c>
    </row>
    <row r="5" spans="1:16" ht="12.75">
      <c r="A5" s="20">
        <v>632.95</v>
      </c>
      <c r="B5" s="21">
        <v>40703</v>
      </c>
      <c r="C5" s="20"/>
      <c r="D5" s="20" t="s">
        <v>34</v>
      </c>
      <c r="E5" s="20" t="s">
        <v>21</v>
      </c>
      <c r="F5" s="20" t="s">
        <v>44</v>
      </c>
      <c r="G5" s="20" t="s">
        <v>16</v>
      </c>
      <c r="H5" s="20"/>
      <c r="I5" s="20"/>
      <c r="J5" s="20" t="s">
        <v>34</v>
      </c>
      <c r="K5" s="20" t="s">
        <v>35</v>
      </c>
      <c r="L5" s="20" t="s">
        <v>72</v>
      </c>
      <c r="M5" s="20" t="s">
        <v>16</v>
      </c>
      <c r="N5" s="20"/>
      <c r="O5" s="20"/>
      <c r="P5" s="20" t="s">
        <v>73</v>
      </c>
    </row>
    <row r="6" spans="1:16" ht="12.75">
      <c r="A6" s="20">
        <v>0.58</v>
      </c>
      <c r="B6" s="21">
        <v>40716</v>
      </c>
      <c r="C6" s="20"/>
      <c r="D6" s="20" t="s">
        <v>15</v>
      </c>
      <c r="E6" s="20" t="s">
        <v>16</v>
      </c>
      <c r="F6" s="20" t="s">
        <v>36</v>
      </c>
      <c r="G6" s="20" t="s">
        <v>39</v>
      </c>
      <c r="H6" s="20"/>
      <c r="I6" s="20"/>
      <c r="J6" s="20" t="s">
        <v>34</v>
      </c>
      <c r="K6" s="20" t="s">
        <v>35</v>
      </c>
      <c r="L6" s="20" t="s">
        <v>38</v>
      </c>
      <c r="M6" s="20" t="s">
        <v>16</v>
      </c>
      <c r="N6" s="20"/>
      <c r="O6" s="20"/>
      <c r="P6" s="114" t="s">
        <v>66</v>
      </c>
    </row>
    <row r="7" spans="1:16" ht="12.75">
      <c r="A7" s="20">
        <v>1.76</v>
      </c>
      <c r="B7" s="21">
        <v>40716</v>
      </c>
      <c r="C7" s="20"/>
      <c r="D7" s="20" t="s">
        <v>15</v>
      </c>
      <c r="E7" s="20" t="s">
        <v>16</v>
      </c>
      <c r="F7" s="20" t="s">
        <v>36</v>
      </c>
      <c r="G7" s="20" t="s">
        <v>39</v>
      </c>
      <c r="H7" s="20"/>
      <c r="I7" s="20"/>
      <c r="J7" s="20" t="s">
        <v>34</v>
      </c>
      <c r="K7" s="20" t="s">
        <v>35</v>
      </c>
      <c r="L7" s="20" t="s">
        <v>38</v>
      </c>
      <c r="M7" s="20" t="s">
        <v>16</v>
      </c>
      <c r="N7" s="20"/>
      <c r="O7" s="20"/>
      <c r="P7" s="20" t="s">
        <v>65</v>
      </c>
    </row>
    <row r="8" spans="1:16" ht="12.75">
      <c r="A8" s="20">
        <v>5.79</v>
      </c>
      <c r="B8" s="21">
        <v>40716</v>
      </c>
      <c r="C8" s="20"/>
      <c r="D8" s="20" t="s">
        <v>15</v>
      </c>
      <c r="E8" s="20" t="s">
        <v>16</v>
      </c>
      <c r="F8" s="20" t="s">
        <v>36</v>
      </c>
      <c r="G8" s="20" t="s">
        <v>39</v>
      </c>
      <c r="H8" s="20"/>
      <c r="I8" s="20"/>
      <c r="J8" s="20" t="s">
        <v>34</v>
      </c>
      <c r="K8" s="20" t="s">
        <v>35</v>
      </c>
      <c r="L8" s="20" t="s">
        <v>38</v>
      </c>
      <c r="M8" s="20" t="s">
        <v>16</v>
      </c>
      <c r="N8" s="20"/>
      <c r="O8" s="20"/>
      <c r="P8" s="20" t="s">
        <v>68</v>
      </c>
    </row>
    <row r="9" spans="1:16" ht="12.75">
      <c r="A9" s="20">
        <v>10.82</v>
      </c>
      <c r="B9" s="21">
        <v>40716</v>
      </c>
      <c r="C9" s="20"/>
      <c r="D9" s="20" t="s">
        <v>15</v>
      </c>
      <c r="E9" s="20" t="s">
        <v>16</v>
      </c>
      <c r="F9" s="20" t="s">
        <v>36</v>
      </c>
      <c r="G9" s="20" t="s">
        <v>37</v>
      </c>
      <c r="H9" s="20"/>
      <c r="I9" s="20"/>
      <c r="J9" s="20" t="s">
        <v>34</v>
      </c>
      <c r="K9" s="20" t="s">
        <v>35</v>
      </c>
      <c r="L9" s="20" t="s">
        <v>38</v>
      </c>
      <c r="M9" s="20" t="s">
        <v>16</v>
      </c>
      <c r="N9" s="20"/>
      <c r="O9" s="20"/>
      <c r="P9" s="20" t="s">
        <v>64</v>
      </c>
    </row>
    <row r="10" spans="1:16" ht="12.75">
      <c r="A10" s="20">
        <v>11.97</v>
      </c>
      <c r="B10" s="21">
        <v>40716</v>
      </c>
      <c r="C10" s="20"/>
      <c r="D10" s="20" t="s">
        <v>15</v>
      </c>
      <c r="E10" s="20" t="s">
        <v>16</v>
      </c>
      <c r="F10" s="20" t="s">
        <v>36</v>
      </c>
      <c r="G10" s="20" t="s">
        <v>37</v>
      </c>
      <c r="H10" s="20"/>
      <c r="I10" s="20"/>
      <c r="J10" s="20" t="s">
        <v>34</v>
      </c>
      <c r="K10" s="20" t="s">
        <v>35</v>
      </c>
      <c r="L10" s="20" t="s">
        <v>38</v>
      </c>
      <c r="M10" s="20" t="s">
        <v>16</v>
      </c>
      <c r="N10" s="20"/>
      <c r="O10" s="20"/>
      <c r="P10" s="20" t="s">
        <v>67</v>
      </c>
    </row>
    <row r="11" spans="1:16" ht="12.75">
      <c r="A11" s="20">
        <v>0.44</v>
      </c>
      <c r="B11" s="21">
        <v>40738</v>
      </c>
      <c r="C11" s="20"/>
      <c r="D11" s="20" t="s">
        <v>15</v>
      </c>
      <c r="E11" s="20" t="s">
        <v>16</v>
      </c>
      <c r="F11" s="20" t="s">
        <v>36</v>
      </c>
      <c r="G11" s="20" t="s">
        <v>37</v>
      </c>
      <c r="H11" s="20"/>
      <c r="I11" s="20"/>
      <c r="J11" s="20" t="s">
        <v>34</v>
      </c>
      <c r="K11" s="20" t="s">
        <v>35</v>
      </c>
      <c r="L11" s="20" t="s">
        <v>38</v>
      </c>
      <c r="M11" s="20" t="s">
        <v>16</v>
      </c>
      <c r="N11" s="20"/>
      <c r="O11" s="20"/>
      <c r="P11" s="114" t="s">
        <v>82</v>
      </c>
    </row>
    <row r="12" spans="1:16" ht="12.75">
      <c r="A12" s="20">
        <v>0.44</v>
      </c>
      <c r="B12" s="21">
        <v>40759</v>
      </c>
      <c r="C12" s="20"/>
      <c r="D12" s="20" t="s">
        <v>15</v>
      </c>
      <c r="E12" s="20" t="s">
        <v>16</v>
      </c>
      <c r="F12" s="20" t="s">
        <v>36</v>
      </c>
      <c r="G12" s="20" t="s">
        <v>37</v>
      </c>
      <c r="H12" s="20"/>
      <c r="I12" s="20"/>
      <c r="J12" s="20" t="s">
        <v>34</v>
      </c>
      <c r="K12" s="20" t="s">
        <v>35</v>
      </c>
      <c r="L12" s="20" t="s">
        <v>38</v>
      </c>
      <c r="M12" s="20" t="s">
        <v>16</v>
      </c>
      <c r="N12" s="20"/>
      <c r="O12" s="20"/>
      <c r="P12" s="114" t="s">
        <v>87</v>
      </c>
    </row>
    <row r="13" spans="1:16" ht="12.75">
      <c r="A13" s="20">
        <v>13.99</v>
      </c>
      <c r="B13" s="21">
        <v>40761</v>
      </c>
      <c r="C13" s="20"/>
      <c r="D13" s="20" t="s">
        <v>15</v>
      </c>
      <c r="E13" s="20" t="s">
        <v>16</v>
      </c>
      <c r="F13" s="20" t="s">
        <v>36</v>
      </c>
      <c r="G13" s="20" t="s">
        <v>37</v>
      </c>
      <c r="H13" s="20"/>
      <c r="I13" s="20"/>
      <c r="J13" s="20" t="s">
        <v>34</v>
      </c>
      <c r="K13" s="20" t="s">
        <v>35</v>
      </c>
      <c r="L13" s="20" t="s">
        <v>38</v>
      </c>
      <c r="M13" s="20" t="s">
        <v>16</v>
      </c>
      <c r="N13" s="20"/>
      <c r="O13" s="20"/>
      <c r="P13" s="114" t="s">
        <v>99</v>
      </c>
    </row>
    <row r="14" spans="1:16" ht="12.75">
      <c r="A14" s="20">
        <v>30</v>
      </c>
      <c r="B14" s="21">
        <v>40764</v>
      </c>
      <c r="C14" s="21"/>
      <c r="D14" s="20" t="s">
        <v>15</v>
      </c>
      <c r="E14" s="20" t="s">
        <v>16</v>
      </c>
      <c r="F14" s="20" t="s">
        <v>77</v>
      </c>
      <c r="G14" s="20" t="s">
        <v>155</v>
      </c>
      <c r="H14" s="20"/>
      <c r="I14" s="20"/>
      <c r="J14" s="20" t="s">
        <v>20</v>
      </c>
      <c r="K14" s="20" t="s">
        <v>88</v>
      </c>
      <c r="L14" s="20" t="s">
        <v>89</v>
      </c>
      <c r="M14" s="20" t="s">
        <v>16</v>
      </c>
      <c r="N14" s="20"/>
      <c r="O14" s="20"/>
      <c r="P14" s="115" t="s">
        <v>98</v>
      </c>
    </row>
    <row r="15" spans="1:16" ht="12.75">
      <c r="A15" s="20">
        <v>0.44</v>
      </c>
      <c r="B15" s="21">
        <v>40766</v>
      </c>
      <c r="C15" s="20"/>
      <c r="D15" s="20" t="s">
        <v>15</v>
      </c>
      <c r="E15" s="20" t="s">
        <v>16</v>
      </c>
      <c r="F15" s="20" t="s">
        <v>36</v>
      </c>
      <c r="G15" s="20" t="s">
        <v>37</v>
      </c>
      <c r="H15" s="20"/>
      <c r="I15" s="20"/>
      <c r="J15" s="20" t="s">
        <v>34</v>
      </c>
      <c r="K15" s="20" t="s">
        <v>35</v>
      </c>
      <c r="L15" s="20" t="s">
        <v>38</v>
      </c>
      <c r="M15" s="20" t="s">
        <v>16</v>
      </c>
      <c r="N15" s="20"/>
      <c r="O15" s="20"/>
      <c r="P15" s="114" t="s">
        <v>96</v>
      </c>
    </row>
    <row r="16" spans="1:16" ht="12.75">
      <c r="A16" s="20">
        <v>1.12</v>
      </c>
      <c r="B16" s="21">
        <v>40771</v>
      </c>
      <c r="C16" s="20"/>
      <c r="D16" s="20" t="s">
        <v>15</v>
      </c>
      <c r="E16" s="20" t="s">
        <v>16</v>
      </c>
      <c r="F16" s="20" t="s">
        <v>36</v>
      </c>
      <c r="G16" s="20" t="s">
        <v>39</v>
      </c>
      <c r="H16" s="20"/>
      <c r="I16" s="20"/>
      <c r="J16" s="20" t="s">
        <v>34</v>
      </c>
      <c r="K16" s="20" t="s">
        <v>35</v>
      </c>
      <c r="L16" s="20" t="s">
        <v>38</v>
      </c>
      <c r="M16" s="20" t="s">
        <v>16</v>
      </c>
      <c r="N16" s="20"/>
      <c r="O16" s="20"/>
      <c r="P16" s="114" t="s">
        <v>97</v>
      </c>
    </row>
    <row r="17" spans="1:16" ht="12.75">
      <c r="A17" s="20">
        <v>35</v>
      </c>
      <c r="B17" s="21">
        <v>40792</v>
      </c>
      <c r="C17" s="21"/>
      <c r="D17" s="20" t="s">
        <v>15</v>
      </c>
      <c r="E17" s="20" t="s">
        <v>16</v>
      </c>
      <c r="F17" s="20" t="s">
        <v>77</v>
      </c>
      <c r="G17" s="20" t="s">
        <v>155</v>
      </c>
      <c r="H17" s="20"/>
      <c r="I17" s="20"/>
      <c r="J17" s="20" t="s">
        <v>20</v>
      </c>
      <c r="K17" s="20" t="s">
        <v>88</v>
      </c>
      <c r="L17" s="20" t="s">
        <v>89</v>
      </c>
      <c r="M17" s="20" t="s">
        <v>16</v>
      </c>
      <c r="N17" s="20"/>
      <c r="O17" s="20"/>
      <c r="P17" s="20"/>
    </row>
    <row r="18" spans="1:16" ht="12.75">
      <c r="A18" s="20">
        <v>0.44</v>
      </c>
      <c r="B18" s="21">
        <v>40798</v>
      </c>
      <c r="C18" s="20"/>
      <c r="D18" s="20" t="s">
        <v>15</v>
      </c>
      <c r="E18" s="20" t="s">
        <v>16</v>
      </c>
      <c r="F18" s="20" t="s">
        <v>36</v>
      </c>
      <c r="G18" s="20" t="s">
        <v>37</v>
      </c>
      <c r="H18" s="20"/>
      <c r="I18" s="20"/>
      <c r="J18" s="20" t="s">
        <v>34</v>
      </c>
      <c r="K18" s="20" t="s">
        <v>35</v>
      </c>
      <c r="L18" s="20" t="s">
        <v>38</v>
      </c>
      <c r="M18" s="20" t="s">
        <v>16</v>
      </c>
      <c r="N18" s="20"/>
      <c r="O18" s="20"/>
      <c r="P18" s="114" t="s">
        <v>100</v>
      </c>
    </row>
    <row r="19" spans="1:16" ht="12.75">
      <c r="A19" s="20">
        <v>1.79</v>
      </c>
      <c r="B19" s="21">
        <v>40798</v>
      </c>
      <c r="C19" s="20"/>
      <c r="D19" s="20" t="s">
        <v>15</v>
      </c>
      <c r="E19" s="20" t="s">
        <v>16</v>
      </c>
      <c r="F19" s="20" t="s">
        <v>36</v>
      </c>
      <c r="G19" s="20" t="s">
        <v>37</v>
      </c>
      <c r="H19" s="20"/>
      <c r="I19" s="20"/>
      <c r="J19" s="20" t="s">
        <v>34</v>
      </c>
      <c r="K19" s="20" t="s">
        <v>35</v>
      </c>
      <c r="L19" s="20" t="s">
        <v>38</v>
      </c>
      <c r="M19" s="20" t="s">
        <v>16</v>
      </c>
      <c r="N19" s="20"/>
      <c r="O19" s="20"/>
      <c r="P19" s="114" t="s">
        <v>101</v>
      </c>
    </row>
    <row r="20" spans="1:16" ht="12.75">
      <c r="A20" s="20">
        <v>35</v>
      </c>
      <c r="B20" s="21">
        <v>40801</v>
      </c>
      <c r="C20" s="21"/>
      <c r="D20" s="20" t="s">
        <v>15</v>
      </c>
      <c r="E20" s="20" t="s">
        <v>16</v>
      </c>
      <c r="F20" s="20" t="s">
        <v>77</v>
      </c>
      <c r="G20" s="20" t="s">
        <v>155</v>
      </c>
      <c r="H20" s="20"/>
      <c r="I20" s="20"/>
      <c r="J20" s="20" t="s">
        <v>20</v>
      </c>
      <c r="K20" s="20" t="s">
        <v>88</v>
      </c>
      <c r="L20" s="20" t="s">
        <v>89</v>
      </c>
      <c r="M20" s="20" t="s">
        <v>16</v>
      </c>
      <c r="N20" s="20"/>
      <c r="O20" s="20"/>
      <c r="P20" s="20"/>
    </row>
    <row r="21" spans="1:16" ht="12.75">
      <c r="A21" s="20">
        <f>936-41.05</f>
        <v>894.95</v>
      </c>
      <c r="B21" s="21">
        <v>40803</v>
      </c>
      <c r="C21" s="21"/>
      <c r="D21" s="20" t="s">
        <v>15</v>
      </c>
      <c r="E21" s="20" t="s">
        <v>16</v>
      </c>
      <c r="F21" s="20" t="s">
        <v>77</v>
      </c>
      <c r="G21" s="20" t="s">
        <v>155</v>
      </c>
      <c r="H21" s="20"/>
      <c r="I21" s="20"/>
      <c r="J21" s="20" t="s">
        <v>20</v>
      </c>
      <c r="K21" s="20" t="s">
        <v>88</v>
      </c>
      <c r="L21" s="20" t="s">
        <v>89</v>
      </c>
      <c r="M21" s="20" t="s">
        <v>16</v>
      </c>
      <c r="N21" s="20"/>
      <c r="O21" s="20"/>
      <c r="P21" s="20"/>
    </row>
    <row r="22" spans="1:16" ht="12.75">
      <c r="A22" s="20">
        <v>41.05</v>
      </c>
      <c r="B22" s="21">
        <v>40803</v>
      </c>
      <c r="C22" s="21"/>
      <c r="D22" s="20" t="s">
        <v>34</v>
      </c>
      <c r="E22" s="20" t="s">
        <v>35</v>
      </c>
      <c r="F22" s="20" t="s">
        <v>145</v>
      </c>
      <c r="G22" s="20" t="s">
        <v>16</v>
      </c>
      <c r="H22" s="20"/>
      <c r="I22" s="20"/>
      <c r="J22" s="20" t="s">
        <v>20</v>
      </c>
      <c r="K22" s="20" t="s">
        <v>88</v>
      </c>
      <c r="L22" s="20" t="s">
        <v>89</v>
      </c>
      <c r="M22" s="20" t="s">
        <v>16</v>
      </c>
      <c r="N22" s="20"/>
      <c r="O22" s="20"/>
      <c r="P22" s="20"/>
    </row>
    <row r="23" spans="1:16" ht="12.75">
      <c r="A23" s="20">
        <v>71.05</v>
      </c>
      <c r="B23" s="21">
        <v>40803</v>
      </c>
      <c r="C23" s="21"/>
      <c r="D23" s="20" t="s">
        <v>20</v>
      </c>
      <c r="E23" s="20" t="s">
        <v>21</v>
      </c>
      <c r="F23" s="20" t="s">
        <v>151</v>
      </c>
      <c r="G23" s="20" t="s">
        <v>111</v>
      </c>
      <c r="H23" s="20"/>
      <c r="I23" s="20"/>
      <c r="J23" s="20" t="s">
        <v>20</v>
      </c>
      <c r="K23" s="20" t="s">
        <v>21</v>
      </c>
      <c r="L23" s="20" t="s">
        <v>151</v>
      </c>
      <c r="M23" s="20" t="s">
        <v>16</v>
      </c>
      <c r="N23" s="20"/>
      <c r="O23" s="20"/>
      <c r="P23" s="20"/>
    </row>
    <row r="24" spans="1:16" ht="12.75">
      <c r="A24" s="20">
        <v>0.44</v>
      </c>
      <c r="B24" s="21">
        <v>40807</v>
      </c>
      <c r="C24" s="20"/>
      <c r="D24" s="20" t="s">
        <v>15</v>
      </c>
      <c r="E24" s="20" t="s">
        <v>16</v>
      </c>
      <c r="F24" s="20" t="s">
        <v>36</v>
      </c>
      <c r="G24" s="20" t="s">
        <v>39</v>
      </c>
      <c r="H24" s="20"/>
      <c r="I24" s="20"/>
      <c r="J24" s="20" t="s">
        <v>34</v>
      </c>
      <c r="K24" s="20" t="s">
        <v>35</v>
      </c>
      <c r="L24" s="20" t="s">
        <v>38</v>
      </c>
      <c r="M24" s="20" t="s">
        <v>16</v>
      </c>
      <c r="N24" s="20"/>
      <c r="O24" s="20"/>
      <c r="P24" s="114" t="s">
        <v>104</v>
      </c>
    </row>
    <row r="25" spans="1:16" ht="12.75">
      <c r="A25" s="20">
        <v>0.44</v>
      </c>
      <c r="B25" s="21">
        <v>40807</v>
      </c>
      <c r="C25" s="21"/>
      <c r="D25" s="20" t="s">
        <v>15</v>
      </c>
      <c r="E25" s="20" t="s">
        <v>16</v>
      </c>
      <c r="F25" s="20" t="s">
        <v>36</v>
      </c>
      <c r="G25" s="20" t="s">
        <v>37</v>
      </c>
      <c r="H25" s="20"/>
      <c r="I25" s="20"/>
      <c r="J25" s="20" t="s">
        <v>34</v>
      </c>
      <c r="K25" s="20" t="s">
        <v>35</v>
      </c>
      <c r="L25" s="20" t="s">
        <v>38</v>
      </c>
      <c r="M25" s="20" t="s">
        <v>16</v>
      </c>
      <c r="N25" s="20"/>
      <c r="O25" s="20"/>
      <c r="P25" s="114" t="s">
        <v>105</v>
      </c>
    </row>
    <row r="26" spans="1:16" ht="12.75">
      <c r="A26" s="20">
        <v>1000</v>
      </c>
      <c r="B26" s="21">
        <v>40821</v>
      </c>
      <c r="C26" s="21"/>
      <c r="D26" s="20" t="s">
        <v>20</v>
      </c>
      <c r="E26" s="20" t="s">
        <v>16</v>
      </c>
      <c r="F26" s="20" t="s">
        <v>40</v>
      </c>
      <c r="G26" s="114" t="s">
        <v>144</v>
      </c>
      <c r="H26" s="20"/>
      <c r="I26" s="20"/>
      <c r="J26" s="20" t="s">
        <v>19</v>
      </c>
      <c r="K26" s="20" t="s">
        <v>16</v>
      </c>
      <c r="L26" s="114" t="s">
        <v>144</v>
      </c>
      <c r="M26" s="20"/>
      <c r="N26" s="20"/>
      <c r="O26" s="20"/>
      <c r="P26" s="114" t="s">
        <v>106</v>
      </c>
    </row>
    <row r="27" spans="1:16" ht="12.75">
      <c r="A27" s="20">
        <v>0.44</v>
      </c>
      <c r="B27" s="21">
        <v>40822</v>
      </c>
      <c r="C27" s="21"/>
      <c r="D27" s="20" t="s">
        <v>15</v>
      </c>
      <c r="E27" s="20" t="s">
        <v>16</v>
      </c>
      <c r="F27" s="20" t="s">
        <v>36</v>
      </c>
      <c r="G27" s="20" t="s">
        <v>37</v>
      </c>
      <c r="H27" s="20"/>
      <c r="I27" s="20"/>
      <c r="J27" s="20" t="s">
        <v>34</v>
      </c>
      <c r="K27" s="20" t="s">
        <v>35</v>
      </c>
      <c r="L27" s="20" t="s">
        <v>38</v>
      </c>
      <c r="M27" s="20" t="s">
        <v>16</v>
      </c>
      <c r="N27" s="20"/>
      <c r="O27" s="20"/>
      <c r="P27" s="114" t="s">
        <v>108</v>
      </c>
    </row>
    <row r="28" spans="1:16" ht="12.75">
      <c r="A28" s="20">
        <v>34.98</v>
      </c>
      <c r="B28" s="21">
        <v>40833</v>
      </c>
      <c r="C28" s="21"/>
      <c r="D28" s="20" t="s">
        <v>15</v>
      </c>
      <c r="E28" s="20" t="s">
        <v>16</v>
      </c>
      <c r="F28" s="20" t="s">
        <v>36</v>
      </c>
      <c r="G28" s="20" t="s">
        <v>37</v>
      </c>
      <c r="H28" s="20"/>
      <c r="I28" s="20"/>
      <c r="J28" s="20" t="s">
        <v>34</v>
      </c>
      <c r="K28" s="20" t="s">
        <v>35</v>
      </c>
      <c r="L28" s="20" t="s">
        <v>38</v>
      </c>
      <c r="M28" s="20" t="s">
        <v>16</v>
      </c>
      <c r="N28" s="20"/>
      <c r="O28" s="20"/>
      <c r="P28" s="114" t="s">
        <v>109</v>
      </c>
    </row>
    <row r="29" spans="1:16" ht="12.75">
      <c r="A29" s="20">
        <v>0.44</v>
      </c>
      <c r="B29" s="21">
        <v>40859</v>
      </c>
      <c r="C29" s="20"/>
      <c r="D29" s="20" t="s">
        <v>15</v>
      </c>
      <c r="E29" s="20" t="s">
        <v>16</v>
      </c>
      <c r="F29" s="20" t="s">
        <v>36</v>
      </c>
      <c r="G29" s="20" t="s">
        <v>37</v>
      </c>
      <c r="H29" s="20"/>
      <c r="I29" s="20"/>
      <c r="J29" s="20" t="s">
        <v>34</v>
      </c>
      <c r="K29" s="20" t="s">
        <v>35</v>
      </c>
      <c r="L29" s="20" t="s">
        <v>38</v>
      </c>
      <c r="M29" s="20" t="s">
        <v>16</v>
      </c>
      <c r="N29" s="20"/>
      <c r="O29" s="20"/>
      <c r="P29" s="114" t="s">
        <v>117</v>
      </c>
    </row>
    <row r="30" spans="1:16" ht="12.75">
      <c r="A30" s="20">
        <v>0.44</v>
      </c>
      <c r="B30" s="21">
        <v>40885</v>
      </c>
      <c r="C30" s="20"/>
      <c r="D30" s="20" t="s">
        <v>15</v>
      </c>
      <c r="E30" s="20" t="s">
        <v>16</v>
      </c>
      <c r="F30" s="20" t="s">
        <v>36</v>
      </c>
      <c r="G30" s="20" t="s">
        <v>37</v>
      </c>
      <c r="H30" s="20"/>
      <c r="I30" s="20"/>
      <c r="J30" s="20" t="s">
        <v>34</v>
      </c>
      <c r="K30" s="20" t="s">
        <v>35</v>
      </c>
      <c r="L30" s="20" t="s">
        <v>38</v>
      </c>
      <c r="M30" s="20" t="s">
        <v>16</v>
      </c>
      <c r="N30" s="20"/>
      <c r="O30" s="20"/>
      <c r="P30" s="114" t="s">
        <v>119</v>
      </c>
    </row>
    <row r="31" spans="1:17" ht="12.75">
      <c r="A31" s="20">
        <v>0.88</v>
      </c>
      <c r="B31" s="21">
        <v>40920</v>
      </c>
      <c r="C31" s="20"/>
      <c r="D31" s="20" t="s">
        <v>15</v>
      </c>
      <c r="E31" s="20" t="s">
        <v>16</v>
      </c>
      <c r="F31" s="20" t="s">
        <v>36</v>
      </c>
      <c r="G31" s="20" t="s">
        <v>37</v>
      </c>
      <c r="H31" s="20"/>
      <c r="I31" s="20"/>
      <c r="J31" s="20" t="s">
        <v>34</v>
      </c>
      <c r="K31" s="20" t="s">
        <v>35</v>
      </c>
      <c r="L31" s="20" t="s">
        <v>38</v>
      </c>
      <c r="M31" s="20" t="s">
        <v>16</v>
      </c>
      <c r="N31" s="20"/>
      <c r="O31" s="20"/>
      <c r="P31" s="114" t="s">
        <v>122</v>
      </c>
      <c r="Q31" s="8"/>
    </row>
    <row r="32" spans="1:17" ht="12.75">
      <c r="A32" s="20">
        <v>0.88</v>
      </c>
      <c r="B32" s="21">
        <v>40946</v>
      </c>
      <c r="C32" s="20"/>
      <c r="D32" s="20" t="s">
        <v>15</v>
      </c>
      <c r="E32" s="20" t="s">
        <v>16</v>
      </c>
      <c r="F32" s="20" t="s">
        <v>36</v>
      </c>
      <c r="G32" s="20" t="s">
        <v>37</v>
      </c>
      <c r="H32" s="20"/>
      <c r="I32" s="20"/>
      <c r="J32" s="20" t="s">
        <v>34</v>
      </c>
      <c r="K32" s="20" t="s">
        <v>35</v>
      </c>
      <c r="L32" s="20" t="s">
        <v>38</v>
      </c>
      <c r="M32" s="20" t="s">
        <v>16</v>
      </c>
      <c r="N32" s="20"/>
      <c r="O32" s="20"/>
      <c r="P32" s="114" t="s">
        <v>124</v>
      </c>
      <c r="Q32" s="8"/>
    </row>
    <row r="33" spans="1:17" ht="12.75">
      <c r="A33" s="20">
        <v>234.81</v>
      </c>
      <c r="B33" s="21">
        <v>40958</v>
      </c>
      <c r="C33" s="20"/>
      <c r="D33" s="20" t="s">
        <v>15</v>
      </c>
      <c r="E33" s="20" t="s">
        <v>16</v>
      </c>
      <c r="F33" s="20" t="s">
        <v>90</v>
      </c>
      <c r="G33" s="20"/>
      <c r="H33" s="20"/>
      <c r="I33" s="20"/>
      <c r="J33" s="20" t="s">
        <v>20</v>
      </c>
      <c r="K33" s="20" t="s">
        <v>91</v>
      </c>
      <c r="L33" s="20" t="s">
        <v>92</v>
      </c>
      <c r="M33" s="20" t="s">
        <v>16</v>
      </c>
      <c r="N33" s="20"/>
      <c r="O33" s="20"/>
      <c r="P33" s="20"/>
      <c r="Q33" s="8"/>
    </row>
    <row r="34" spans="1:17" ht="12.75">
      <c r="A34" s="20">
        <v>0.44</v>
      </c>
      <c r="B34" s="21">
        <v>40969</v>
      </c>
      <c r="C34" s="20"/>
      <c r="D34" s="20" t="s">
        <v>15</v>
      </c>
      <c r="E34" s="20" t="s">
        <v>16</v>
      </c>
      <c r="F34" s="20" t="s">
        <v>36</v>
      </c>
      <c r="G34" s="20" t="s">
        <v>37</v>
      </c>
      <c r="H34" s="20"/>
      <c r="I34" s="20"/>
      <c r="J34" s="20" t="s">
        <v>34</v>
      </c>
      <c r="K34" s="20" t="s">
        <v>35</v>
      </c>
      <c r="L34" s="20" t="s">
        <v>38</v>
      </c>
      <c r="M34" s="20" t="s">
        <v>16</v>
      </c>
      <c r="N34" s="20"/>
      <c r="O34" s="20"/>
      <c r="P34" s="114" t="s">
        <v>129</v>
      </c>
      <c r="Q34" s="8"/>
    </row>
    <row r="35" spans="1:17" ht="12.75">
      <c r="A35" s="20">
        <v>40</v>
      </c>
      <c r="B35" s="21">
        <v>40992</v>
      </c>
      <c r="C35" s="20"/>
      <c r="D35" s="20" t="s">
        <v>15</v>
      </c>
      <c r="E35" s="20" t="s">
        <v>16</v>
      </c>
      <c r="F35" s="20" t="s">
        <v>81</v>
      </c>
      <c r="G35" s="20"/>
      <c r="H35" s="20"/>
      <c r="I35" s="20"/>
      <c r="J35" s="20" t="s">
        <v>34</v>
      </c>
      <c r="K35" s="20" t="s">
        <v>35</v>
      </c>
      <c r="L35" s="20" t="s">
        <v>38</v>
      </c>
      <c r="M35" s="20" t="s">
        <v>16</v>
      </c>
      <c r="N35" s="20"/>
      <c r="O35" s="20"/>
      <c r="P35" s="20" t="s">
        <v>130</v>
      </c>
      <c r="Q35" s="8"/>
    </row>
    <row r="36" spans="1:16" ht="12.75">
      <c r="A36" s="20">
        <v>0.44</v>
      </c>
      <c r="B36" s="21">
        <v>40997</v>
      </c>
      <c r="C36" s="20"/>
      <c r="D36" s="20" t="s">
        <v>15</v>
      </c>
      <c r="E36" s="20" t="s">
        <v>16</v>
      </c>
      <c r="F36" s="20" t="s">
        <v>36</v>
      </c>
      <c r="G36" s="20" t="s">
        <v>37</v>
      </c>
      <c r="H36" s="20"/>
      <c r="I36" s="20"/>
      <c r="J36" s="20" t="s">
        <v>34</v>
      </c>
      <c r="K36" s="20" t="s">
        <v>35</v>
      </c>
      <c r="L36" s="20" t="s">
        <v>38</v>
      </c>
      <c r="M36" s="20" t="s">
        <v>16</v>
      </c>
      <c r="N36" s="20"/>
      <c r="O36" s="20"/>
      <c r="P36" s="114" t="s">
        <v>133</v>
      </c>
    </row>
    <row r="37" spans="1:16" ht="12.75">
      <c r="A37" s="20">
        <v>0.44</v>
      </c>
      <c r="B37" s="21">
        <v>40999</v>
      </c>
      <c r="C37" s="20"/>
      <c r="D37" s="20" t="s">
        <v>15</v>
      </c>
      <c r="E37" s="20" t="s">
        <v>16</v>
      </c>
      <c r="F37" s="20" t="s">
        <v>36</v>
      </c>
      <c r="G37" s="20" t="s">
        <v>37</v>
      </c>
      <c r="H37" s="20"/>
      <c r="I37" s="20"/>
      <c r="J37" s="20" t="s">
        <v>34</v>
      </c>
      <c r="K37" s="20" t="s">
        <v>35</v>
      </c>
      <c r="L37" s="20" t="s">
        <v>38</v>
      </c>
      <c r="M37" s="20" t="s">
        <v>16</v>
      </c>
      <c r="N37" s="20"/>
      <c r="O37" s="20"/>
      <c r="P37" s="114" t="s">
        <v>134</v>
      </c>
    </row>
    <row r="38" spans="1:16" ht="12.75">
      <c r="A38" s="20">
        <v>751.46</v>
      </c>
      <c r="B38" s="21">
        <v>40999</v>
      </c>
      <c r="C38" s="20"/>
      <c r="D38" s="20" t="s">
        <v>15</v>
      </c>
      <c r="E38" s="20" t="s">
        <v>16</v>
      </c>
      <c r="F38" s="20" t="s">
        <v>138</v>
      </c>
      <c r="G38" s="20"/>
      <c r="H38" s="20"/>
      <c r="I38" s="20"/>
      <c r="J38" s="20" t="s">
        <v>34</v>
      </c>
      <c r="K38" s="20" t="s">
        <v>21</v>
      </c>
      <c r="L38" s="20" t="s">
        <v>44</v>
      </c>
      <c r="M38" s="20" t="s">
        <v>16</v>
      </c>
      <c r="N38" s="20"/>
      <c r="O38" s="20"/>
      <c r="P38" s="114" t="s">
        <v>175</v>
      </c>
    </row>
    <row r="39" spans="1:16" ht="12.75">
      <c r="A39" s="20">
        <v>150</v>
      </c>
      <c r="B39" s="21">
        <v>41006</v>
      </c>
      <c r="C39" s="20"/>
      <c r="D39" s="20" t="s">
        <v>20</v>
      </c>
      <c r="E39" s="20" t="s">
        <v>21</v>
      </c>
      <c r="F39" s="20" t="s">
        <v>43</v>
      </c>
      <c r="G39" s="20" t="s">
        <v>16</v>
      </c>
      <c r="H39" s="20"/>
      <c r="I39" s="20"/>
      <c r="J39" s="20" t="s">
        <v>19</v>
      </c>
      <c r="K39" s="20" t="s">
        <v>16</v>
      </c>
      <c r="L39" s="20" t="s">
        <v>77</v>
      </c>
      <c r="M39" s="20" t="s">
        <v>156</v>
      </c>
      <c r="N39" s="20"/>
      <c r="O39" s="20"/>
      <c r="P39" s="115" t="s">
        <v>139</v>
      </c>
    </row>
    <row r="40" spans="1:16" ht="12.75">
      <c r="A40" s="20">
        <v>0.44</v>
      </c>
      <c r="B40" s="21">
        <v>41015</v>
      </c>
      <c r="C40" s="20"/>
      <c r="D40" s="20" t="s">
        <v>15</v>
      </c>
      <c r="E40" s="20" t="s">
        <v>16</v>
      </c>
      <c r="F40" s="20" t="s">
        <v>36</v>
      </c>
      <c r="G40" s="20" t="s">
        <v>37</v>
      </c>
      <c r="H40" s="20"/>
      <c r="I40" s="20"/>
      <c r="J40" s="20" t="s">
        <v>34</v>
      </c>
      <c r="K40" s="20" t="s">
        <v>35</v>
      </c>
      <c r="L40" s="20" t="s">
        <v>38</v>
      </c>
      <c r="M40" s="20" t="s">
        <v>16</v>
      </c>
      <c r="N40" s="20"/>
      <c r="O40" s="20"/>
      <c r="P40" s="114" t="s">
        <v>143</v>
      </c>
    </row>
    <row r="41" spans="1:16" ht="12.75">
      <c r="A41" s="20">
        <v>0.88</v>
      </c>
      <c r="B41" s="21">
        <v>41029</v>
      </c>
      <c r="C41" s="20"/>
      <c r="D41" s="20" t="s">
        <v>15</v>
      </c>
      <c r="E41" s="20" t="s">
        <v>16</v>
      </c>
      <c r="F41" s="20" t="s">
        <v>36</v>
      </c>
      <c r="G41" s="20" t="s">
        <v>37</v>
      </c>
      <c r="H41" s="20"/>
      <c r="I41" s="20"/>
      <c r="J41" s="20" t="s">
        <v>34</v>
      </c>
      <c r="K41" s="20" t="s">
        <v>35</v>
      </c>
      <c r="L41" s="20" t="s">
        <v>38</v>
      </c>
      <c r="M41" s="20" t="s">
        <v>16</v>
      </c>
      <c r="N41" s="20"/>
      <c r="O41" s="20"/>
      <c r="P41" s="114" t="s">
        <v>146</v>
      </c>
    </row>
    <row r="42" spans="1:16" ht="12.75">
      <c r="A42" s="20">
        <v>45.28</v>
      </c>
      <c r="B42" s="21">
        <v>41029</v>
      </c>
      <c r="C42" s="20"/>
      <c r="D42" s="20" t="s">
        <v>34</v>
      </c>
      <c r="E42" s="20" t="s">
        <v>35</v>
      </c>
      <c r="F42" s="20" t="s">
        <v>38</v>
      </c>
      <c r="G42" s="20" t="s">
        <v>16</v>
      </c>
      <c r="H42" s="20"/>
      <c r="I42" s="20"/>
      <c r="J42" s="20" t="s">
        <v>34</v>
      </c>
      <c r="K42" s="20" t="s">
        <v>21</v>
      </c>
      <c r="L42" s="20" t="s">
        <v>44</v>
      </c>
      <c r="M42" s="20" t="s">
        <v>16</v>
      </c>
      <c r="N42" s="20"/>
      <c r="O42" s="20"/>
      <c r="P42" s="114" t="s">
        <v>176</v>
      </c>
    </row>
    <row r="43" spans="1:16" ht="12.75">
      <c r="A43" s="20">
        <v>734</v>
      </c>
      <c r="B43" s="21">
        <v>41029</v>
      </c>
      <c r="C43" s="20"/>
      <c r="D43" s="20" t="s">
        <v>15</v>
      </c>
      <c r="E43" s="20" t="s">
        <v>16</v>
      </c>
      <c r="F43" s="20" t="s">
        <v>22</v>
      </c>
      <c r="G43" s="20" t="s">
        <v>23</v>
      </c>
      <c r="H43" s="20"/>
      <c r="I43" s="20"/>
      <c r="J43" s="20" t="s">
        <v>34</v>
      </c>
      <c r="K43" s="20" t="s">
        <v>21</v>
      </c>
      <c r="L43" s="20" t="s">
        <v>44</v>
      </c>
      <c r="M43" s="20" t="s">
        <v>16</v>
      </c>
      <c r="N43" s="20"/>
      <c r="O43" s="20"/>
      <c r="P43" s="114" t="s">
        <v>177</v>
      </c>
    </row>
    <row r="44" spans="1:16" ht="12.75">
      <c r="A44" s="20">
        <v>117.25</v>
      </c>
      <c r="B44" s="21">
        <v>41029</v>
      </c>
      <c r="C44" s="20"/>
      <c r="D44" s="20" t="s">
        <v>15</v>
      </c>
      <c r="E44" s="20" t="s">
        <v>16</v>
      </c>
      <c r="F44" s="20" t="s">
        <v>179</v>
      </c>
      <c r="G44" s="20"/>
      <c r="H44" s="20"/>
      <c r="I44" s="20"/>
      <c r="J44" s="20" t="s">
        <v>34</v>
      </c>
      <c r="K44" s="20" t="s">
        <v>21</v>
      </c>
      <c r="L44" s="20" t="s">
        <v>44</v>
      </c>
      <c r="M44" s="20" t="s">
        <v>16</v>
      </c>
      <c r="N44" s="20"/>
      <c r="O44" s="20"/>
      <c r="P44" s="114" t="s">
        <v>178</v>
      </c>
    </row>
    <row r="45" spans="1:16" ht="12.75">
      <c r="A45" s="20">
        <v>1180.8</v>
      </c>
      <c r="B45" s="21">
        <v>41029</v>
      </c>
      <c r="C45" s="20"/>
      <c r="D45" s="20" t="s">
        <v>20</v>
      </c>
      <c r="E45" s="20" t="s">
        <v>40</v>
      </c>
      <c r="F45" s="20" t="s">
        <v>27</v>
      </c>
      <c r="G45" s="20" t="s">
        <v>16</v>
      </c>
      <c r="H45" s="20"/>
      <c r="I45" s="20"/>
      <c r="J45" s="20" t="s">
        <v>19</v>
      </c>
      <c r="K45" s="20" t="s">
        <v>16</v>
      </c>
      <c r="L45" s="20" t="s">
        <v>27</v>
      </c>
      <c r="M45" s="20" t="s">
        <v>0</v>
      </c>
      <c r="N45" s="20"/>
      <c r="O45" s="20"/>
      <c r="P45" s="114"/>
    </row>
    <row r="46" spans="1:16" ht="12.75">
      <c r="A46" s="20">
        <v>6</v>
      </c>
      <c r="B46" s="21">
        <v>41029</v>
      </c>
      <c r="C46" s="20"/>
      <c r="D46" s="20" t="s">
        <v>20</v>
      </c>
      <c r="E46" s="20" t="s">
        <v>40</v>
      </c>
      <c r="F46" s="20" t="s">
        <v>27</v>
      </c>
      <c r="G46" s="20" t="s">
        <v>16</v>
      </c>
      <c r="H46" s="20"/>
      <c r="I46" s="20"/>
      <c r="J46" s="20" t="s">
        <v>19</v>
      </c>
      <c r="K46" s="20" t="s">
        <v>16</v>
      </c>
      <c r="L46" s="20" t="s">
        <v>27</v>
      </c>
      <c r="M46" s="20" t="s">
        <v>1</v>
      </c>
      <c r="N46" s="20"/>
      <c r="O46" s="20"/>
      <c r="P46" s="114"/>
    </row>
    <row r="47" spans="1:16" ht="12.75">
      <c r="A47" s="20">
        <v>16</v>
      </c>
      <c r="B47" s="21">
        <v>41029</v>
      </c>
      <c r="C47" s="20"/>
      <c r="D47" s="20" t="s">
        <v>20</v>
      </c>
      <c r="E47" s="20" t="s">
        <v>40</v>
      </c>
      <c r="F47" s="20" t="s">
        <v>27</v>
      </c>
      <c r="G47" s="20" t="s">
        <v>16</v>
      </c>
      <c r="H47" s="20"/>
      <c r="I47" s="20"/>
      <c r="J47" s="20" t="s">
        <v>19</v>
      </c>
      <c r="K47" s="20" t="s">
        <v>16</v>
      </c>
      <c r="L47" s="20" t="s">
        <v>27</v>
      </c>
      <c r="M47" s="20" t="s">
        <v>41</v>
      </c>
      <c r="N47" s="20"/>
      <c r="O47" s="20"/>
      <c r="P47" s="114"/>
    </row>
    <row r="48" spans="1:16" ht="12.75">
      <c r="A48" s="20">
        <v>0.65</v>
      </c>
      <c r="B48" s="21">
        <v>41029</v>
      </c>
      <c r="C48" s="20"/>
      <c r="D48" s="20" t="s">
        <v>20</v>
      </c>
      <c r="E48" s="20" t="s">
        <v>40</v>
      </c>
      <c r="F48" s="20" t="s">
        <v>27</v>
      </c>
      <c r="G48" s="20" t="s">
        <v>16</v>
      </c>
      <c r="H48" s="20"/>
      <c r="I48" s="20"/>
      <c r="J48" s="20" t="s">
        <v>19</v>
      </c>
      <c r="K48" s="20" t="s">
        <v>16</v>
      </c>
      <c r="L48" s="20" t="s">
        <v>27</v>
      </c>
      <c r="M48" s="20" t="s">
        <v>42</v>
      </c>
      <c r="N48" s="20"/>
      <c r="O48" s="20"/>
      <c r="P48" s="114"/>
    </row>
    <row r="49" spans="1:16" ht="12.75">
      <c r="A49" s="20">
        <v>75</v>
      </c>
      <c r="B49" s="21">
        <v>41029</v>
      </c>
      <c r="C49" s="20"/>
      <c r="D49" s="20" t="s">
        <v>20</v>
      </c>
      <c r="E49" s="20" t="s">
        <v>40</v>
      </c>
      <c r="F49" s="20" t="s">
        <v>27</v>
      </c>
      <c r="G49" s="20" t="s">
        <v>16</v>
      </c>
      <c r="H49" s="20"/>
      <c r="I49" s="20"/>
      <c r="J49" s="20" t="s">
        <v>19</v>
      </c>
      <c r="K49" s="20" t="s">
        <v>16</v>
      </c>
      <c r="L49" s="20" t="s">
        <v>71</v>
      </c>
      <c r="M49" s="20"/>
      <c r="N49" s="20"/>
      <c r="O49" s="20"/>
      <c r="P49" s="114"/>
    </row>
    <row r="50" spans="1:16" ht="12.75">
      <c r="A50" s="17">
        <v>1229.18</v>
      </c>
      <c r="B50" s="37">
        <v>41060</v>
      </c>
      <c r="C50" s="17"/>
      <c r="D50" s="17" t="s">
        <v>20</v>
      </c>
      <c r="E50" s="17" t="s">
        <v>40</v>
      </c>
      <c r="F50" s="17" t="s">
        <v>27</v>
      </c>
      <c r="G50" s="17" t="s">
        <v>16</v>
      </c>
      <c r="H50" s="17"/>
      <c r="I50" s="17"/>
      <c r="J50" s="17" t="s">
        <v>19</v>
      </c>
      <c r="K50" s="17" t="s">
        <v>16</v>
      </c>
      <c r="L50" s="17" t="s">
        <v>27</v>
      </c>
      <c r="M50" s="17" t="s">
        <v>0</v>
      </c>
      <c r="N50" s="17"/>
      <c r="O50" s="17"/>
      <c r="P50" s="17"/>
    </row>
    <row r="51" spans="1:16" ht="12.75">
      <c r="A51" s="17">
        <v>11</v>
      </c>
      <c r="B51" s="37">
        <v>41060</v>
      </c>
      <c r="C51" s="17"/>
      <c r="D51" s="17" t="s">
        <v>20</v>
      </c>
      <c r="E51" s="17" t="s">
        <v>40</v>
      </c>
      <c r="F51" s="17" t="s">
        <v>27</v>
      </c>
      <c r="G51" s="17" t="s">
        <v>16</v>
      </c>
      <c r="H51" s="17"/>
      <c r="I51" s="17"/>
      <c r="J51" s="17" t="s">
        <v>19</v>
      </c>
      <c r="K51" s="17" t="s">
        <v>16</v>
      </c>
      <c r="L51" s="17" t="s">
        <v>27</v>
      </c>
      <c r="M51" s="17" t="s">
        <v>1</v>
      </c>
      <c r="N51" s="17"/>
      <c r="O51" s="17"/>
      <c r="P51" s="17"/>
    </row>
    <row r="52" spans="1:16" ht="12.75">
      <c r="A52" s="17">
        <v>15</v>
      </c>
      <c r="B52" s="37">
        <v>41060</v>
      </c>
      <c r="C52" s="17"/>
      <c r="D52" s="17" t="s">
        <v>20</v>
      </c>
      <c r="E52" s="17" t="s">
        <v>40</v>
      </c>
      <c r="F52" s="17" t="s">
        <v>27</v>
      </c>
      <c r="G52" s="17" t="s">
        <v>16</v>
      </c>
      <c r="H52" s="17"/>
      <c r="I52" s="17"/>
      <c r="J52" s="17" t="s">
        <v>19</v>
      </c>
      <c r="K52" s="17" t="s">
        <v>16</v>
      </c>
      <c r="L52" s="17" t="s">
        <v>27</v>
      </c>
      <c r="M52" s="17" t="s">
        <v>41</v>
      </c>
      <c r="N52" s="17"/>
      <c r="O52" s="17"/>
      <c r="P52" s="17"/>
    </row>
    <row r="53" spans="1:16" ht="12.75">
      <c r="A53" s="17">
        <v>0.65</v>
      </c>
      <c r="B53" s="37">
        <v>41060</v>
      </c>
      <c r="C53" s="17"/>
      <c r="D53" s="17" t="s">
        <v>20</v>
      </c>
      <c r="E53" s="17" t="s">
        <v>40</v>
      </c>
      <c r="F53" s="17" t="s">
        <v>27</v>
      </c>
      <c r="G53" s="17" t="s">
        <v>16</v>
      </c>
      <c r="H53" s="17"/>
      <c r="I53" s="17"/>
      <c r="J53" s="17" t="s">
        <v>19</v>
      </c>
      <c r="K53" s="17" t="s">
        <v>16</v>
      </c>
      <c r="L53" s="17" t="s">
        <v>27</v>
      </c>
      <c r="M53" s="17" t="s">
        <v>42</v>
      </c>
      <c r="N53" s="17"/>
      <c r="O53" s="17"/>
      <c r="P53" s="17"/>
    </row>
    <row r="54" spans="1:16" ht="12.75">
      <c r="A54" s="17">
        <v>701</v>
      </c>
      <c r="B54" s="37">
        <v>41060</v>
      </c>
      <c r="C54" s="17"/>
      <c r="D54" s="17" t="s">
        <v>15</v>
      </c>
      <c r="E54" s="17" t="s">
        <v>16</v>
      </c>
      <c r="F54" s="17" t="s">
        <v>22</v>
      </c>
      <c r="G54" s="17" t="s">
        <v>23</v>
      </c>
      <c r="H54" s="17"/>
      <c r="I54" s="17"/>
      <c r="J54" s="17" t="s">
        <v>34</v>
      </c>
      <c r="K54" s="17" t="s">
        <v>21</v>
      </c>
      <c r="L54" s="17" t="s">
        <v>44</v>
      </c>
      <c r="M54" s="17" t="s">
        <v>16</v>
      </c>
      <c r="N54" s="17"/>
      <c r="O54" s="17"/>
      <c r="P54" s="32" t="s">
        <v>307</v>
      </c>
    </row>
    <row r="55" spans="1:16" ht="12.75">
      <c r="A55" s="17">
        <v>704.5</v>
      </c>
      <c r="B55" s="37">
        <v>41090</v>
      </c>
      <c r="C55" s="17"/>
      <c r="D55" s="17" t="s">
        <v>15</v>
      </c>
      <c r="E55" s="17" t="s">
        <v>16</v>
      </c>
      <c r="F55" s="17" t="s">
        <v>22</v>
      </c>
      <c r="G55" s="17" t="s">
        <v>23</v>
      </c>
      <c r="H55" s="17"/>
      <c r="I55" s="17"/>
      <c r="J55" s="17" t="s">
        <v>34</v>
      </c>
      <c r="K55" s="17" t="s">
        <v>35</v>
      </c>
      <c r="L55" s="17" t="s">
        <v>72</v>
      </c>
      <c r="M55" s="17" t="s">
        <v>16</v>
      </c>
      <c r="N55" s="17"/>
      <c r="O55" s="17"/>
      <c r="P55" s="32" t="s">
        <v>194</v>
      </c>
    </row>
    <row r="56" spans="1:16" ht="12.75">
      <c r="A56" s="17">
        <v>1253.78</v>
      </c>
      <c r="B56" s="37">
        <v>41090</v>
      </c>
      <c r="C56" s="17"/>
      <c r="D56" s="17" t="s">
        <v>20</v>
      </c>
      <c r="E56" s="17" t="s">
        <v>40</v>
      </c>
      <c r="F56" s="17" t="s">
        <v>27</v>
      </c>
      <c r="G56" s="17" t="s">
        <v>16</v>
      </c>
      <c r="H56" s="17"/>
      <c r="I56" s="17"/>
      <c r="J56" s="17" t="s">
        <v>19</v>
      </c>
      <c r="K56" s="17" t="s">
        <v>16</v>
      </c>
      <c r="L56" s="17" t="s">
        <v>27</v>
      </c>
      <c r="M56" s="17" t="s">
        <v>0</v>
      </c>
      <c r="N56" s="17"/>
      <c r="O56" s="17"/>
      <c r="P56" s="32"/>
    </row>
    <row r="57" spans="1:16" ht="12.75">
      <c r="A57" s="17">
        <v>14</v>
      </c>
      <c r="B57" s="37">
        <v>41090</v>
      </c>
      <c r="C57" s="17"/>
      <c r="D57" s="17" t="s">
        <v>20</v>
      </c>
      <c r="E57" s="17" t="s">
        <v>40</v>
      </c>
      <c r="F57" s="17" t="s">
        <v>27</v>
      </c>
      <c r="G57" s="17" t="s">
        <v>16</v>
      </c>
      <c r="H57" s="17"/>
      <c r="I57" s="17"/>
      <c r="J57" s="17" t="s">
        <v>19</v>
      </c>
      <c r="K57" s="17" t="s">
        <v>16</v>
      </c>
      <c r="L57" s="17" t="s">
        <v>27</v>
      </c>
      <c r="M57" s="17" t="s">
        <v>1</v>
      </c>
      <c r="N57" s="17"/>
      <c r="O57" s="17"/>
      <c r="P57" s="32"/>
    </row>
    <row r="58" spans="1:16" ht="12.75">
      <c r="A58" s="17">
        <v>6</v>
      </c>
      <c r="B58" s="37">
        <v>41090</v>
      </c>
      <c r="C58" s="17"/>
      <c r="D58" s="17" t="s">
        <v>20</v>
      </c>
      <c r="E58" s="17" t="s">
        <v>40</v>
      </c>
      <c r="F58" s="17" t="s">
        <v>27</v>
      </c>
      <c r="G58" s="17" t="s">
        <v>16</v>
      </c>
      <c r="H58" s="17"/>
      <c r="I58" s="17"/>
      <c r="J58" s="17" t="s">
        <v>19</v>
      </c>
      <c r="K58" s="17" t="s">
        <v>16</v>
      </c>
      <c r="L58" s="17" t="s">
        <v>27</v>
      </c>
      <c r="M58" s="17" t="s">
        <v>41</v>
      </c>
      <c r="N58" s="17"/>
      <c r="O58" s="17"/>
      <c r="P58" s="32"/>
    </row>
    <row r="59" spans="1:16" ht="12.75">
      <c r="A59" s="17">
        <v>0.65</v>
      </c>
      <c r="B59" s="37">
        <v>41090</v>
      </c>
      <c r="C59" s="17"/>
      <c r="D59" s="17" t="s">
        <v>20</v>
      </c>
      <c r="E59" s="17" t="s">
        <v>40</v>
      </c>
      <c r="F59" s="17" t="s">
        <v>27</v>
      </c>
      <c r="G59" s="17" t="s">
        <v>16</v>
      </c>
      <c r="H59" s="17"/>
      <c r="I59" s="17"/>
      <c r="J59" s="17" t="s">
        <v>19</v>
      </c>
      <c r="K59" s="17" t="s">
        <v>16</v>
      </c>
      <c r="L59" s="17" t="s">
        <v>27</v>
      </c>
      <c r="M59" s="17" t="s">
        <v>42</v>
      </c>
      <c r="N59" s="17"/>
      <c r="O59" s="17"/>
      <c r="P59" s="32"/>
    </row>
    <row r="60" spans="1:16" ht="12.75">
      <c r="A60" s="17">
        <v>120</v>
      </c>
      <c r="B60" s="37">
        <v>41090</v>
      </c>
      <c r="C60" s="17"/>
      <c r="D60" s="17" t="s">
        <v>20</v>
      </c>
      <c r="E60" s="17" t="s">
        <v>40</v>
      </c>
      <c r="F60" s="17" t="s">
        <v>27</v>
      </c>
      <c r="G60" s="17" t="s">
        <v>16</v>
      </c>
      <c r="H60" s="17"/>
      <c r="I60" s="17"/>
      <c r="J60" s="17" t="s">
        <v>19</v>
      </c>
      <c r="K60" s="17" t="s">
        <v>16</v>
      </c>
      <c r="L60" s="17" t="s">
        <v>71</v>
      </c>
      <c r="M60" s="17"/>
      <c r="N60" s="17"/>
      <c r="O60" s="17"/>
      <c r="P60" s="32"/>
    </row>
    <row r="61" spans="1:16" ht="12.75">
      <c r="A61" s="17">
        <v>435</v>
      </c>
      <c r="B61" s="37">
        <v>41090</v>
      </c>
      <c r="C61" s="17"/>
      <c r="D61" s="17" t="s">
        <v>20</v>
      </c>
      <c r="E61" s="17" t="s">
        <v>40</v>
      </c>
      <c r="F61" s="17" t="s">
        <v>27</v>
      </c>
      <c r="G61" s="17" t="s">
        <v>16</v>
      </c>
      <c r="H61" s="17"/>
      <c r="I61" s="17"/>
      <c r="J61" s="17" t="s">
        <v>19</v>
      </c>
      <c r="K61" s="17" t="s">
        <v>80</v>
      </c>
      <c r="L61" s="17" t="s">
        <v>81</v>
      </c>
      <c r="M61" s="17"/>
      <c r="N61" s="17"/>
      <c r="O61" s="17"/>
      <c r="P61" s="32"/>
    </row>
    <row r="62" spans="1:16" ht="12.75">
      <c r="A62" s="17">
        <v>704.5</v>
      </c>
      <c r="B62" s="37">
        <v>41121</v>
      </c>
      <c r="C62" s="17"/>
      <c r="D62" s="17" t="s">
        <v>15</v>
      </c>
      <c r="E62" s="17" t="s">
        <v>16</v>
      </c>
      <c r="F62" s="17" t="s">
        <v>22</v>
      </c>
      <c r="G62" s="17" t="s">
        <v>23</v>
      </c>
      <c r="H62" s="17"/>
      <c r="I62" s="17"/>
      <c r="J62" s="17" t="s">
        <v>34</v>
      </c>
      <c r="K62" s="17" t="s">
        <v>35</v>
      </c>
      <c r="L62" s="17" t="s">
        <v>72</v>
      </c>
      <c r="M62" s="17" t="s">
        <v>16</v>
      </c>
      <c r="N62" s="17"/>
      <c r="O62" s="17"/>
      <c r="P62" s="32" t="s">
        <v>194</v>
      </c>
    </row>
    <row r="63" spans="1:16" ht="12.75">
      <c r="A63" s="17">
        <v>1280.84</v>
      </c>
      <c r="B63" s="37">
        <v>41121</v>
      </c>
      <c r="C63" s="17"/>
      <c r="D63" s="17" t="s">
        <v>20</v>
      </c>
      <c r="E63" s="17" t="s">
        <v>40</v>
      </c>
      <c r="F63" s="17" t="s">
        <v>27</v>
      </c>
      <c r="G63" s="17" t="s">
        <v>16</v>
      </c>
      <c r="H63" s="17"/>
      <c r="I63" s="17"/>
      <c r="J63" s="17" t="s">
        <v>19</v>
      </c>
      <c r="K63" s="17" t="s">
        <v>16</v>
      </c>
      <c r="L63" s="17" t="s">
        <v>27</v>
      </c>
      <c r="M63" s="17" t="s">
        <v>0</v>
      </c>
      <c r="N63" s="17"/>
      <c r="O63" s="17"/>
      <c r="P63" s="32"/>
    </row>
    <row r="64" spans="1:16" ht="12.75">
      <c r="A64" s="17">
        <v>17</v>
      </c>
      <c r="B64" s="37">
        <v>41121</v>
      </c>
      <c r="C64" s="17"/>
      <c r="D64" s="17" t="s">
        <v>20</v>
      </c>
      <c r="E64" s="17" t="s">
        <v>40</v>
      </c>
      <c r="F64" s="17" t="s">
        <v>27</v>
      </c>
      <c r="G64" s="17" t="s">
        <v>16</v>
      </c>
      <c r="H64" s="17"/>
      <c r="I64" s="17"/>
      <c r="J64" s="17" t="s">
        <v>19</v>
      </c>
      <c r="K64" s="17" t="s">
        <v>16</v>
      </c>
      <c r="L64" s="17" t="s">
        <v>27</v>
      </c>
      <c r="M64" s="17" t="s">
        <v>1</v>
      </c>
      <c r="N64" s="17"/>
      <c r="O64" s="17"/>
      <c r="P64" s="32"/>
    </row>
    <row r="65" spans="1:16" ht="12.75">
      <c r="A65" s="17">
        <v>10</v>
      </c>
      <c r="B65" s="37">
        <v>41121</v>
      </c>
      <c r="C65" s="17"/>
      <c r="D65" s="17" t="s">
        <v>20</v>
      </c>
      <c r="E65" s="17" t="s">
        <v>40</v>
      </c>
      <c r="F65" s="17" t="s">
        <v>27</v>
      </c>
      <c r="G65" s="17" t="s">
        <v>16</v>
      </c>
      <c r="H65" s="17"/>
      <c r="I65" s="17"/>
      <c r="J65" s="17" t="s">
        <v>19</v>
      </c>
      <c r="K65" s="17" t="s">
        <v>16</v>
      </c>
      <c r="L65" s="17" t="s">
        <v>27</v>
      </c>
      <c r="M65" s="17" t="s">
        <v>41</v>
      </c>
      <c r="N65" s="17"/>
      <c r="O65" s="17"/>
      <c r="P65" s="32"/>
    </row>
    <row r="66" spans="1:16" ht="12.75">
      <c r="A66" s="17">
        <v>0.65</v>
      </c>
      <c r="B66" s="37">
        <v>41121</v>
      </c>
      <c r="C66" s="17"/>
      <c r="D66" s="17" t="s">
        <v>20</v>
      </c>
      <c r="E66" s="17" t="s">
        <v>40</v>
      </c>
      <c r="F66" s="17" t="s">
        <v>27</v>
      </c>
      <c r="G66" s="17" t="s">
        <v>16</v>
      </c>
      <c r="H66" s="17"/>
      <c r="I66" s="17"/>
      <c r="J66" s="17" t="s">
        <v>19</v>
      </c>
      <c r="K66" s="17" t="s">
        <v>16</v>
      </c>
      <c r="L66" s="17" t="s">
        <v>27</v>
      </c>
      <c r="M66" s="17" t="s">
        <v>42</v>
      </c>
      <c r="N66" s="17"/>
      <c r="O66" s="17"/>
      <c r="P66" s="32"/>
    </row>
    <row r="67" spans="1:16" ht="12.75">
      <c r="A67" s="17">
        <v>145</v>
      </c>
      <c r="B67" s="37">
        <v>41121</v>
      </c>
      <c r="C67" s="17"/>
      <c r="D67" s="17" t="s">
        <v>20</v>
      </c>
      <c r="E67" s="17" t="s">
        <v>40</v>
      </c>
      <c r="F67" s="17" t="s">
        <v>27</v>
      </c>
      <c r="G67" s="17" t="s">
        <v>16</v>
      </c>
      <c r="H67" s="17"/>
      <c r="I67" s="17"/>
      <c r="J67" s="17" t="s">
        <v>19</v>
      </c>
      <c r="K67" s="17" t="s">
        <v>16</v>
      </c>
      <c r="L67" s="17" t="s">
        <v>71</v>
      </c>
      <c r="M67" s="17"/>
      <c r="N67" s="17"/>
      <c r="O67" s="17"/>
      <c r="P67" s="32"/>
    </row>
    <row r="68" spans="1:16" ht="12.75">
      <c r="A68" s="17">
        <v>1181</v>
      </c>
      <c r="B68" s="37">
        <v>41136</v>
      </c>
      <c r="C68" s="17"/>
      <c r="D68" s="17" t="s">
        <v>15</v>
      </c>
      <c r="E68" s="17" t="s">
        <v>16</v>
      </c>
      <c r="F68" s="17" t="s">
        <v>77</v>
      </c>
      <c r="G68" s="17" t="s">
        <v>155</v>
      </c>
      <c r="H68" s="17"/>
      <c r="I68" s="17"/>
      <c r="J68" s="17" t="s">
        <v>20</v>
      </c>
      <c r="K68" s="17" t="s">
        <v>88</v>
      </c>
      <c r="L68" s="17" t="s">
        <v>89</v>
      </c>
      <c r="M68" s="17" t="s">
        <v>16</v>
      </c>
      <c r="N68" s="17"/>
      <c r="O68" s="17"/>
      <c r="P68" s="32"/>
    </row>
    <row r="69" spans="1:16" ht="12.75">
      <c r="A69" s="17">
        <v>714</v>
      </c>
      <c r="B69" s="37">
        <v>41152</v>
      </c>
      <c r="C69" s="17"/>
      <c r="D69" s="17" t="s">
        <v>15</v>
      </c>
      <c r="E69" s="17" t="s">
        <v>16</v>
      </c>
      <c r="F69" s="17" t="s">
        <v>22</v>
      </c>
      <c r="G69" s="17" t="s">
        <v>23</v>
      </c>
      <c r="H69" s="17"/>
      <c r="I69" s="17"/>
      <c r="J69" s="17" t="s">
        <v>34</v>
      </c>
      <c r="K69" s="17" t="s">
        <v>35</v>
      </c>
      <c r="L69" s="17" t="s">
        <v>72</v>
      </c>
      <c r="M69" s="17" t="s">
        <v>16</v>
      </c>
      <c r="N69" s="17"/>
      <c r="O69" s="17"/>
      <c r="P69" s="32" t="s">
        <v>316</v>
      </c>
    </row>
    <row r="70" spans="1:16" ht="12.75">
      <c r="A70" s="17">
        <v>1298.88</v>
      </c>
      <c r="B70" s="37">
        <v>41152</v>
      </c>
      <c r="C70" s="17"/>
      <c r="D70" s="17" t="s">
        <v>20</v>
      </c>
      <c r="E70" s="17" t="s">
        <v>40</v>
      </c>
      <c r="F70" s="17" t="s">
        <v>27</v>
      </c>
      <c r="G70" s="17" t="s">
        <v>16</v>
      </c>
      <c r="H70" s="17"/>
      <c r="I70" s="17"/>
      <c r="J70" s="17" t="s">
        <v>19</v>
      </c>
      <c r="K70" s="17" t="s">
        <v>16</v>
      </c>
      <c r="L70" s="17" t="s">
        <v>27</v>
      </c>
      <c r="M70" s="17" t="s">
        <v>0</v>
      </c>
      <c r="N70" s="17"/>
      <c r="O70" s="17"/>
      <c r="P70" s="32"/>
    </row>
    <row r="71" spans="1:16" ht="12.75">
      <c r="A71" s="17">
        <v>15</v>
      </c>
      <c r="B71" s="37">
        <v>41152</v>
      </c>
      <c r="C71" s="17"/>
      <c r="D71" s="17" t="s">
        <v>20</v>
      </c>
      <c r="E71" s="17" t="s">
        <v>40</v>
      </c>
      <c r="F71" s="17" t="s">
        <v>27</v>
      </c>
      <c r="G71" s="17" t="s">
        <v>16</v>
      </c>
      <c r="H71" s="17"/>
      <c r="I71" s="17"/>
      <c r="J71" s="17" t="s">
        <v>19</v>
      </c>
      <c r="K71" s="17" t="s">
        <v>16</v>
      </c>
      <c r="L71" s="17" t="s">
        <v>27</v>
      </c>
      <c r="M71" s="17" t="s">
        <v>1</v>
      </c>
      <c r="N71" s="17"/>
      <c r="O71" s="17"/>
      <c r="P71" s="32"/>
    </row>
    <row r="72" spans="1:16" ht="12.75">
      <c r="A72" s="17">
        <v>8</v>
      </c>
      <c r="B72" s="37">
        <v>41152</v>
      </c>
      <c r="C72" s="17"/>
      <c r="D72" s="17" t="s">
        <v>20</v>
      </c>
      <c r="E72" s="17" t="s">
        <v>40</v>
      </c>
      <c r="F72" s="17" t="s">
        <v>27</v>
      </c>
      <c r="G72" s="17" t="s">
        <v>16</v>
      </c>
      <c r="H72" s="17"/>
      <c r="I72" s="17"/>
      <c r="J72" s="17" t="s">
        <v>19</v>
      </c>
      <c r="K72" s="17" t="s">
        <v>16</v>
      </c>
      <c r="L72" s="17" t="s">
        <v>27</v>
      </c>
      <c r="M72" s="17" t="s">
        <v>41</v>
      </c>
      <c r="N72" s="17"/>
      <c r="O72" s="17"/>
      <c r="P72" s="32"/>
    </row>
    <row r="73" spans="1:16" ht="12.75">
      <c r="A73" s="17">
        <v>0.65</v>
      </c>
      <c r="B73" s="37">
        <v>41152</v>
      </c>
      <c r="C73" s="17"/>
      <c r="D73" s="17" t="s">
        <v>20</v>
      </c>
      <c r="E73" s="17" t="s">
        <v>40</v>
      </c>
      <c r="F73" s="17" t="s">
        <v>27</v>
      </c>
      <c r="G73" s="17" t="s">
        <v>16</v>
      </c>
      <c r="H73" s="17"/>
      <c r="I73" s="17"/>
      <c r="J73" s="17" t="s">
        <v>19</v>
      </c>
      <c r="K73" s="17" t="s">
        <v>16</v>
      </c>
      <c r="L73" s="17" t="s">
        <v>27</v>
      </c>
      <c r="M73" s="17" t="s">
        <v>42</v>
      </c>
      <c r="N73" s="17"/>
      <c r="O73" s="17"/>
      <c r="P73" s="32"/>
    </row>
    <row r="74" spans="1:16" ht="12.75">
      <c r="A74" s="17">
        <v>55</v>
      </c>
      <c r="B74" s="37">
        <v>41152</v>
      </c>
      <c r="C74" s="17"/>
      <c r="D74" s="17" t="s">
        <v>20</v>
      </c>
      <c r="E74" s="17" t="s">
        <v>40</v>
      </c>
      <c r="F74" s="17" t="s">
        <v>27</v>
      </c>
      <c r="G74" s="17" t="s">
        <v>16</v>
      </c>
      <c r="H74" s="17"/>
      <c r="I74" s="17"/>
      <c r="J74" s="17" t="s">
        <v>19</v>
      </c>
      <c r="K74" s="17" t="s">
        <v>16</v>
      </c>
      <c r="L74" s="17" t="s">
        <v>71</v>
      </c>
      <c r="M74" s="17"/>
      <c r="N74" s="17"/>
      <c r="O74" s="17"/>
      <c r="P74" s="32"/>
    </row>
    <row r="75" spans="1:16" ht="12.75">
      <c r="A75" s="17">
        <v>708</v>
      </c>
      <c r="B75" s="37">
        <v>41182</v>
      </c>
      <c r="C75" s="17"/>
      <c r="D75" s="17" t="s">
        <v>15</v>
      </c>
      <c r="E75" s="17" t="s">
        <v>16</v>
      </c>
      <c r="F75" s="17" t="s">
        <v>22</v>
      </c>
      <c r="G75" s="17" t="s">
        <v>23</v>
      </c>
      <c r="H75" s="17"/>
      <c r="I75" s="17"/>
      <c r="J75" s="17" t="s">
        <v>34</v>
      </c>
      <c r="K75" s="17" t="s">
        <v>35</v>
      </c>
      <c r="L75" s="17" t="s">
        <v>72</v>
      </c>
      <c r="M75" s="17" t="s">
        <v>16</v>
      </c>
      <c r="N75" s="17"/>
      <c r="O75" s="17"/>
      <c r="P75" s="32" t="s">
        <v>193</v>
      </c>
    </row>
    <row r="76" spans="1:16" ht="12.75">
      <c r="A76" s="17">
        <v>1304.62</v>
      </c>
      <c r="B76" s="37">
        <v>41182</v>
      </c>
      <c r="C76" s="17"/>
      <c r="D76" s="17" t="s">
        <v>20</v>
      </c>
      <c r="E76" s="17" t="s">
        <v>40</v>
      </c>
      <c r="F76" s="17" t="s">
        <v>27</v>
      </c>
      <c r="G76" s="17" t="s">
        <v>16</v>
      </c>
      <c r="H76" s="17"/>
      <c r="I76" s="17"/>
      <c r="J76" s="17" t="s">
        <v>19</v>
      </c>
      <c r="K76" s="17" t="s">
        <v>16</v>
      </c>
      <c r="L76" s="17" t="s">
        <v>27</v>
      </c>
      <c r="M76" s="17" t="s">
        <v>0</v>
      </c>
      <c r="N76" s="17"/>
      <c r="O76" s="17"/>
      <c r="P76" s="32"/>
    </row>
    <row r="77" spans="1:16" ht="12.75">
      <c r="A77" s="17">
        <v>4</v>
      </c>
      <c r="B77" s="37">
        <v>41182</v>
      </c>
      <c r="C77" s="17"/>
      <c r="D77" s="17" t="s">
        <v>20</v>
      </c>
      <c r="E77" s="17" t="s">
        <v>40</v>
      </c>
      <c r="F77" s="17" t="s">
        <v>27</v>
      </c>
      <c r="G77" s="17" t="s">
        <v>16</v>
      </c>
      <c r="H77" s="17"/>
      <c r="I77" s="17"/>
      <c r="J77" s="17" t="s">
        <v>19</v>
      </c>
      <c r="K77" s="17" t="s">
        <v>16</v>
      </c>
      <c r="L77" s="17" t="s">
        <v>27</v>
      </c>
      <c r="M77" s="17" t="s">
        <v>1</v>
      </c>
      <c r="N77" s="17"/>
      <c r="O77" s="17"/>
      <c r="P77" s="32"/>
    </row>
    <row r="78" spans="1:16" ht="12.75">
      <c r="A78" s="17">
        <v>8</v>
      </c>
      <c r="B78" s="37">
        <v>41182</v>
      </c>
      <c r="C78" s="17"/>
      <c r="D78" s="17" t="s">
        <v>20</v>
      </c>
      <c r="E78" s="17" t="s">
        <v>40</v>
      </c>
      <c r="F78" s="17" t="s">
        <v>27</v>
      </c>
      <c r="G78" s="17" t="s">
        <v>16</v>
      </c>
      <c r="H78" s="17"/>
      <c r="I78" s="17"/>
      <c r="J78" s="17" t="s">
        <v>19</v>
      </c>
      <c r="K78" s="17" t="s">
        <v>16</v>
      </c>
      <c r="L78" s="17" t="s">
        <v>27</v>
      </c>
      <c r="M78" s="17" t="s">
        <v>41</v>
      </c>
      <c r="N78" s="17"/>
      <c r="O78" s="17"/>
      <c r="P78" s="32"/>
    </row>
    <row r="79" spans="1:16" ht="12.75">
      <c r="A79" s="17">
        <v>0.65</v>
      </c>
      <c r="B79" s="37">
        <v>41182</v>
      </c>
      <c r="C79" s="17"/>
      <c r="D79" s="17" t="s">
        <v>20</v>
      </c>
      <c r="E79" s="17" t="s">
        <v>40</v>
      </c>
      <c r="F79" s="17" t="s">
        <v>27</v>
      </c>
      <c r="G79" s="17" t="s">
        <v>16</v>
      </c>
      <c r="H79" s="17"/>
      <c r="I79" s="17"/>
      <c r="J79" s="17" t="s">
        <v>19</v>
      </c>
      <c r="K79" s="17" t="s">
        <v>16</v>
      </c>
      <c r="L79" s="17" t="s">
        <v>27</v>
      </c>
      <c r="M79" s="17" t="s">
        <v>42</v>
      </c>
      <c r="N79" s="17"/>
      <c r="O79" s="17"/>
      <c r="P79" s="32"/>
    </row>
    <row r="80" spans="1:16" ht="12.75">
      <c r="A80" s="17">
        <v>70</v>
      </c>
      <c r="B80" s="37">
        <v>41182</v>
      </c>
      <c r="C80" s="17"/>
      <c r="D80" s="17" t="s">
        <v>20</v>
      </c>
      <c r="E80" s="17" t="s">
        <v>40</v>
      </c>
      <c r="F80" s="17" t="s">
        <v>27</v>
      </c>
      <c r="G80" s="17" t="s">
        <v>16</v>
      </c>
      <c r="H80" s="17"/>
      <c r="I80" s="17"/>
      <c r="J80" s="17" t="s">
        <v>19</v>
      </c>
      <c r="K80" s="17" t="s">
        <v>16</v>
      </c>
      <c r="L80" s="17" t="s">
        <v>71</v>
      </c>
      <c r="M80" s="17"/>
      <c r="N80" s="17"/>
      <c r="O80" s="17"/>
      <c r="P80" s="32"/>
    </row>
    <row r="81" spans="1:16" ht="12.75">
      <c r="A81" s="17">
        <v>590.63</v>
      </c>
      <c r="B81" s="37">
        <v>41188</v>
      </c>
      <c r="C81" s="17"/>
      <c r="D81" s="17" t="s">
        <v>15</v>
      </c>
      <c r="E81" s="17" t="s">
        <v>16</v>
      </c>
      <c r="F81" s="17" t="s">
        <v>239</v>
      </c>
      <c r="G81" s="17" t="s">
        <v>240</v>
      </c>
      <c r="H81" s="17"/>
      <c r="I81" s="17"/>
      <c r="J81" s="17" t="s">
        <v>34</v>
      </c>
      <c r="K81" s="17" t="s">
        <v>35</v>
      </c>
      <c r="L81" s="17" t="s">
        <v>245</v>
      </c>
      <c r="M81" s="17" t="s">
        <v>16</v>
      </c>
      <c r="N81" s="17"/>
      <c r="O81" s="17"/>
      <c r="P81" s="32" t="s">
        <v>259</v>
      </c>
    </row>
    <row r="82" spans="1:16" ht="12.75">
      <c r="A82" s="17">
        <v>1172</v>
      </c>
      <c r="B82" s="37">
        <v>41213</v>
      </c>
      <c r="C82" s="17"/>
      <c r="D82" s="17" t="s">
        <v>15</v>
      </c>
      <c r="E82" s="17" t="s">
        <v>16</v>
      </c>
      <c r="F82" s="17" t="s">
        <v>22</v>
      </c>
      <c r="G82" s="17" t="s">
        <v>23</v>
      </c>
      <c r="H82" s="17"/>
      <c r="I82" s="17"/>
      <c r="J82" s="17" t="s">
        <v>34</v>
      </c>
      <c r="K82" s="17" t="s">
        <v>35</v>
      </c>
      <c r="L82" s="17" t="s">
        <v>72</v>
      </c>
      <c r="M82" s="17" t="s">
        <v>16</v>
      </c>
      <c r="N82" s="17"/>
      <c r="O82" s="17"/>
      <c r="P82" s="32" t="s">
        <v>193</v>
      </c>
    </row>
    <row r="83" spans="1:16" ht="12.75">
      <c r="A83" s="17">
        <v>1325.94</v>
      </c>
      <c r="B83" s="37">
        <v>41213</v>
      </c>
      <c r="C83" s="17"/>
      <c r="D83" s="17" t="s">
        <v>20</v>
      </c>
      <c r="E83" s="17" t="s">
        <v>40</v>
      </c>
      <c r="F83" s="17" t="s">
        <v>27</v>
      </c>
      <c r="G83" s="17" t="s">
        <v>16</v>
      </c>
      <c r="H83" s="17"/>
      <c r="I83" s="17"/>
      <c r="J83" s="17" t="s">
        <v>19</v>
      </c>
      <c r="K83" s="17" t="s">
        <v>16</v>
      </c>
      <c r="L83" s="17" t="s">
        <v>27</v>
      </c>
      <c r="M83" s="17" t="s">
        <v>0</v>
      </c>
      <c r="N83" s="17"/>
      <c r="O83" s="17"/>
      <c r="P83" s="32"/>
    </row>
    <row r="84" spans="1:16" ht="12.75">
      <c r="A84" s="17">
        <v>14</v>
      </c>
      <c r="B84" s="37">
        <v>41213</v>
      </c>
      <c r="C84" s="17"/>
      <c r="D84" s="17" t="s">
        <v>20</v>
      </c>
      <c r="E84" s="17" t="s">
        <v>40</v>
      </c>
      <c r="F84" s="17" t="s">
        <v>27</v>
      </c>
      <c r="G84" s="17" t="s">
        <v>16</v>
      </c>
      <c r="H84" s="17"/>
      <c r="I84" s="17"/>
      <c r="J84" s="17" t="s">
        <v>19</v>
      </c>
      <c r="K84" s="17" t="s">
        <v>16</v>
      </c>
      <c r="L84" s="17" t="s">
        <v>27</v>
      </c>
      <c r="M84" s="17" t="s">
        <v>1</v>
      </c>
      <c r="N84" s="17"/>
      <c r="O84" s="17"/>
      <c r="P84" s="32"/>
    </row>
    <row r="85" spans="1:16" ht="12.75">
      <c r="A85" s="17">
        <v>7</v>
      </c>
      <c r="B85" s="37">
        <v>41213</v>
      </c>
      <c r="C85" s="17"/>
      <c r="D85" s="17" t="s">
        <v>20</v>
      </c>
      <c r="E85" s="17" t="s">
        <v>40</v>
      </c>
      <c r="F85" s="17" t="s">
        <v>27</v>
      </c>
      <c r="G85" s="17" t="s">
        <v>16</v>
      </c>
      <c r="H85" s="17"/>
      <c r="I85" s="17"/>
      <c r="J85" s="17" t="s">
        <v>19</v>
      </c>
      <c r="K85" s="17" t="s">
        <v>16</v>
      </c>
      <c r="L85" s="17" t="s">
        <v>27</v>
      </c>
      <c r="M85" s="17" t="s">
        <v>41</v>
      </c>
      <c r="N85" s="17"/>
      <c r="O85" s="17"/>
      <c r="P85" s="32"/>
    </row>
    <row r="86" spans="1:16" ht="12.75">
      <c r="A86" s="17">
        <v>0.65</v>
      </c>
      <c r="B86" s="37">
        <v>41213</v>
      </c>
      <c r="C86" s="17"/>
      <c r="D86" s="17" t="s">
        <v>20</v>
      </c>
      <c r="E86" s="17" t="s">
        <v>40</v>
      </c>
      <c r="F86" s="17" t="s">
        <v>27</v>
      </c>
      <c r="G86" s="17" t="s">
        <v>16</v>
      </c>
      <c r="H86" s="17"/>
      <c r="I86" s="17"/>
      <c r="J86" s="17" t="s">
        <v>19</v>
      </c>
      <c r="K86" s="17" t="s">
        <v>16</v>
      </c>
      <c r="L86" s="17" t="s">
        <v>27</v>
      </c>
      <c r="M86" s="17" t="s">
        <v>42</v>
      </c>
      <c r="N86" s="17"/>
      <c r="O86" s="17"/>
      <c r="P86" s="32"/>
    </row>
    <row r="87" spans="1:16" ht="12.75">
      <c r="A87" s="17">
        <v>190</v>
      </c>
      <c r="B87" s="37">
        <v>41213</v>
      </c>
      <c r="C87" s="17"/>
      <c r="D87" s="17" t="s">
        <v>20</v>
      </c>
      <c r="E87" s="17" t="s">
        <v>40</v>
      </c>
      <c r="F87" s="17" t="s">
        <v>27</v>
      </c>
      <c r="G87" s="17" t="s">
        <v>16</v>
      </c>
      <c r="H87" s="17"/>
      <c r="I87" s="17"/>
      <c r="J87" s="17" t="s">
        <v>19</v>
      </c>
      <c r="K87" s="17" t="s">
        <v>16</v>
      </c>
      <c r="L87" s="17" t="s">
        <v>71</v>
      </c>
      <c r="M87" s="17"/>
      <c r="N87" s="17"/>
      <c r="O87" s="17"/>
      <c r="P87" s="32"/>
    </row>
    <row r="88" spans="1:16" ht="12.75">
      <c r="A88" s="17">
        <v>714</v>
      </c>
      <c r="B88" s="37">
        <v>41243</v>
      </c>
      <c r="C88" s="17"/>
      <c r="D88" s="17" t="s">
        <v>15</v>
      </c>
      <c r="E88" s="17" t="s">
        <v>16</v>
      </c>
      <c r="F88" s="17" t="s">
        <v>22</v>
      </c>
      <c r="G88" s="17" t="s">
        <v>23</v>
      </c>
      <c r="H88" s="17"/>
      <c r="I88" s="17"/>
      <c r="J88" s="17" t="s">
        <v>34</v>
      </c>
      <c r="K88" s="17" t="s">
        <v>35</v>
      </c>
      <c r="L88" s="17" t="s">
        <v>72</v>
      </c>
      <c r="M88" s="17" t="s">
        <v>16</v>
      </c>
      <c r="N88" s="17"/>
      <c r="O88" s="17"/>
      <c r="P88" s="32" t="s">
        <v>193</v>
      </c>
    </row>
    <row r="89" spans="1:16" ht="12.75">
      <c r="A89" s="17">
        <v>1345.62</v>
      </c>
      <c r="B89" s="37">
        <v>41243</v>
      </c>
      <c r="C89" s="17"/>
      <c r="D89" s="17" t="s">
        <v>20</v>
      </c>
      <c r="E89" s="17" t="s">
        <v>40</v>
      </c>
      <c r="F89" s="17" t="s">
        <v>27</v>
      </c>
      <c r="G89" s="17" t="s">
        <v>16</v>
      </c>
      <c r="H89" s="17"/>
      <c r="I89" s="17"/>
      <c r="J89" s="17" t="s">
        <v>19</v>
      </c>
      <c r="K89" s="17" t="s">
        <v>16</v>
      </c>
      <c r="L89" s="17" t="s">
        <v>27</v>
      </c>
      <c r="M89" s="17" t="s">
        <v>0</v>
      </c>
      <c r="N89" s="17"/>
      <c r="O89" s="17"/>
      <c r="P89" s="32"/>
    </row>
    <row r="90" spans="1:16" ht="12.75">
      <c r="A90" s="17">
        <v>11</v>
      </c>
      <c r="B90" s="37">
        <v>41243</v>
      </c>
      <c r="C90" s="17"/>
      <c r="D90" s="17" t="s">
        <v>20</v>
      </c>
      <c r="E90" s="17" t="s">
        <v>40</v>
      </c>
      <c r="F90" s="17" t="s">
        <v>27</v>
      </c>
      <c r="G90" s="17" t="s">
        <v>16</v>
      </c>
      <c r="H90" s="17"/>
      <c r="I90" s="17"/>
      <c r="J90" s="17" t="s">
        <v>19</v>
      </c>
      <c r="K90" s="17" t="s">
        <v>16</v>
      </c>
      <c r="L90" s="17" t="s">
        <v>27</v>
      </c>
      <c r="M90" s="17" t="s">
        <v>1</v>
      </c>
      <c r="N90" s="17"/>
      <c r="O90" s="17"/>
      <c r="P90" s="32"/>
    </row>
    <row r="91" spans="1:16" ht="12.75">
      <c r="A91" s="17">
        <v>11</v>
      </c>
      <c r="B91" s="37">
        <v>41243</v>
      </c>
      <c r="C91" s="17"/>
      <c r="D91" s="17" t="s">
        <v>20</v>
      </c>
      <c r="E91" s="17" t="s">
        <v>40</v>
      </c>
      <c r="F91" s="17" t="s">
        <v>27</v>
      </c>
      <c r="G91" s="17" t="s">
        <v>16</v>
      </c>
      <c r="H91" s="17"/>
      <c r="I91" s="17"/>
      <c r="J91" s="17" t="s">
        <v>19</v>
      </c>
      <c r="K91" s="17" t="s">
        <v>16</v>
      </c>
      <c r="L91" s="17" t="s">
        <v>27</v>
      </c>
      <c r="M91" s="17" t="s">
        <v>41</v>
      </c>
      <c r="N91" s="17"/>
      <c r="O91" s="17"/>
      <c r="P91" s="32"/>
    </row>
    <row r="92" spans="1:16" ht="12.75">
      <c r="A92" s="17">
        <v>0.65</v>
      </c>
      <c r="B92" s="37">
        <v>41243</v>
      </c>
      <c r="C92" s="17"/>
      <c r="D92" s="17" t="s">
        <v>20</v>
      </c>
      <c r="E92" s="17" t="s">
        <v>40</v>
      </c>
      <c r="F92" s="17" t="s">
        <v>27</v>
      </c>
      <c r="G92" s="17" t="s">
        <v>16</v>
      </c>
      <c r="H92" s="17"/>
      <c r="I92" s="17"/>
      <c r="J92" s="17" t="s">
        <v>19</v>
      </c>
      <c r="K92" s="17" t="s">
        <v>16</v>
      </c>
      <c r="L92" s="17" t="s">
        <v>27</v>
      </c>
      <c r="M92" s="17" t="s">
        <v>42</v>
      </c>
      <c r="N92" s="17"/>
      <c r="O92" s="17"/>
      <c r="P92" s="32"/>
    </row>
    <row r="93" spans="1:16" ht="12.75">
      <c r="A93" s="17">
        <v>175</v>
      </c>
      <c r="B93" s="37">
        <v>41243</v>
      </c>
      <c r="C93" s="17"/>
      <c r="D93" s="17" t="s">
        <v>20</v>
      </c>
      <c r="E93" s="17" t="s">
        <v>40</v>
      </c>
      <c r="F93" s="17" t="s">
        <v>27</v>
      </c>
      <c r="G93" s="17" t="s">
        <v>16</v>
      </c>
      <c r="H93" s="17"/>
      <c r="I93" s="17"/>
      <c r="J93" s="17" t="s">
        <v>19</v>
      </c>
      <c r="K93" s="17" t="s">
        <v>16</v>
      </c>
      <c r="L93" s="17" t="s">
        <v>71</v>
      </c>
      <c r="M93" s="17"/>
      <c r="N93" s="17"/>
      <c r="O93" s="17"/>
      <c r="P93" s="32"/>
    </row>
    <row r="94" spans="1:16" ht="12.75">
      <c r="A94" s="17">
        <v>721</v>
      </c>
      <c r="B94" s="37">
        <v>41274</v>
      </c>
      <c r="C94" s="17"/>
      <c r="D94" s="17" t="s">
        <v>15</v>
      </c>
      <c r="E94" s="17" t="s">
        <v>16</v>
      </c>
      <c r="F94" s="17" t="s">
        <v>22</v>
      </c>
      <c r="G94" s="17" t="s">
        <v>23</v>
      </c>
      <c r="H94" s="17"/>
      <c r="I94" s="17"/>
      <c r="J94" s="17" t="s">
        <v>34</v>
      </c>
      <c r="K94" s="17" t="s">
        <v>35</v>
      </c>
      <c r="L94" s="17" t="s">
        <v>72</v>
      </c>
      <c r="M94" s="17" t="s">
        <v>16</v>
      </c>
      <c r="N94" s="17"/>
      <c r="O94" s="17"/>
      <c r="P94" s="32" t="s">
        <v>329</v>
      </c>
    </row>
    <row r="95" spans="1:16" ht="12.75">
      <c r="A95" s="17">
        <v>1362.02</v>
      </c>
      <c r="B95" s="37">
        <v>41274</v>
      </c>
      <c r="C95" s="17"/>
      <c r="D95" s="17" t="s">
        <v>20</v>
      </c>
      <c r="E95" s="17" t="s">
        <v>40</v>
      </c>
      <c r="F95" s="17" t="s">
        <v>27</v>
      </c>
      <c r="G95" s="17" t="s">
        <v>16</v>
      </c>
      <c r="H95" s="17"/>
      <c r="I95" s="17"/>
      <c r="J95" s="17" t="s">
        <v>19</v>
      </c>
      <c r="K95" s="17" t="s">
        <v>16</v>
      </c>
      <c r="L95" s="17" t="s">
        <v>27</v>
      </c>
      <c r="M95" s="17" t="s">
        <v>0</v>
      </c>
      <c r="N95" s="17"/>
      <c r="O95" s="17"/>
      <c r="P95" s="32"/>
    </row>
    <row r="96" spans="1:16" ht="12.75">
      <c r="A96" s="17">
        <v>13</v>
      </c>
      <c r="B96" s="37">
        <v>41274</v>
      </c>
      <c r="C96" s="17"/>
      <c r="D96" s="17" t="s">
        <v>20</v>
      </c>
      <c r="E96" s="17" t="s">
        <v>40</v>
      </c>
      <c r="F96" s="17" t="s">
        <v>27</v>
      </c>
      <c r="G96" s="17" t="s">
        <v>16</v>
      </c>
      <c r="H96" s="17"/>
      <c r="I96" s="17"/>
      <c r="J96" s="17" t="s">
        <v>19</v>
      </c>
      <c r="K96" s="17" t="s">
        <v>16</v>
      </c>
      <c r="L96" s="17" t="s">
        <v>27</v>
      </c>
      <c r="M96" s="17" t="s">
        <v>1</v>
      </c>
      <c r="N96" s="17"/>
      <c r="O96" s="17"/>
      <c r="P96" s="32"/>
    </row>
    <row r="97" spans="1:16" ht="12.75">
      <c r="A97" s="17">
        <v>6</v>
      </c>
      <c r="B97" s="37">
        <v>41274</v>
      </c>
      <c r="C97" s="17"/>
      <c r="D97" s="17" t="s">
        <v>20</v>
      </c>
      <c r="E97" s="17" t="s">
        <v>40</v>
      </c>
      <c r="F97" s="17" t="s">
        <v>27</v>
      </c>
      <c r="G97" s="17" t="s">
        <v>16</v>
      </c>
      <c r="H97" s="17"/>
      <c r="I97" s="17"/>
      <c r="J97" s="17" t="s">
        <v>19</v>
      </c>
      <c r="K97" s="17" t="s">
        <v>16</v>
      </c>
      <c r="L97" s="17" t="s">
        <v>27</v>
      </c>
      <c r="M97" s="17" t="s">
        <v>41</v>
      </c>
      <c r="N97" s="17"/>
      <c r="O97" s="17"/>
      <c r="P97" s="32"/>
    </row>
    <row r="98" spans="1:16" ht="12.75">
      <c r="A98" s="17">
        <v>0.65</v>
      </c>
      <c r="B98" s="37">
        <v>41274</v>
      </c>
      <c r="C98" s="17"/>
      <c r="D98" s="17" t="s">
        <v>20</v>
      </c>
      <c r="E98" s="17" t="s">
        <v>40</v>
      </c>
      <c r="F98" s="17" t="s">
        <v>27</v>
      </c>
      <c r="G98" s="17" t="s">
        <v>16</v>
      </c>
      <c r="H98" s="17"/>
      <c r="I98" s="17"/>
      <c r="J98" s="17" t="s">
        <v>19</v>
      </c>
      <c r="K98" s="17" t="s">
        <v>16</v>
      </c>
      <c r="L98" s="17" t="s">
        <v>27</v>
      </c>
      <c r="M98" s="17" t="s">
        <v>42</v>
      </c>
      <c r="N98" s="17"/>
      <c r="O98" s="17"/>
      <c r="P98" s="32"/>
    </row>
    <row r="99" spans="1:16" ht="12.75">
      <c r="A99" s="17">
        <v>160</v>
      </c>
      <c r="B99" s="37">
        <v>41274</v>
      </c>
      <c r="C99" s="17"/>
      <c r="D99" s="17" t="s">
        <v>20</v>
      </c>
      <c r="E99" s="17" t="s">
        <v>40</v>
      </c>
      <c r="F99" s="17" t="s">
        <v>27</v>
      </c>
      <c r="G99" s="17" t="s">
        <v>16</v>
      </c>
      <c r="H99" s="17"/>
      <c r="I99" s="17"/>
      <c r="J99" s="17" t="s">
        <v>19</v>
      </c>
      <c r="K99" s="17" t="s">
        <v>16</v>
      </c>
      <c r="L99" s="17" t="s">
        <v>71</v>
      </c>
      <c r="M99" s="17"/>
      <c r="N99" s="17"/>
      <c r="O99" s="17"/>
      <c r="P99" s="32"/>
    </row>
    <row r="100" spans="1:16" ht="12.75">
      <c r="A100" s="17">
        <v>714</v>
      </c>
      <c r="B100" s="37">
        <v>41305</v>
      </c>
      <c r="C100" s="17"/>
      <c r="D100" s="17" t="s">
        <v>15</v>
      </c>
      <c r="E100" s="17" t="s">
        <v>16</v>
      </c>
      <c r="F100" s="17" t="s">
        <v>22</v>
      </c>
      <c r="G100" s="17" t="s">
        <v>23</v>
      </c>
      <c r="H100" s="17"/>
      <c r="I100" s="17"/>
      <c r="J100" s="17" t="s">
        <v>34</v>
      </c>
      <c r="K100" s="17" t="s">
        <v>35</v>
      </c>
      <c r="L100" s="17" t="s">
        <v>72</v>
      </c>
      <c r="M100" s="17" t="s">
        <v>16</v>
      </c>
      <c r="N100" s="17"/>
      <c r="O100" s="17"/>
      <c r="P100" s="32" t="s">
        <v>334</v>
      </c>
    </row>
    <row r="101" spans="1:16" ht="12.75">
      <c r="A101" s="17">
        <v>1385.8</v>
      </c>
      <c r="B101" s="37">
        <v>41305</v>
      </c>
      <c r="C101" s="17"/>
      <c r="D101" s="17" t="s">
        <v>20</v>
      </c>
      <c r="E101" s="17" t="s">
        <v>40</v>
      </c>
      <c r="F101" s="17" t="s">
        <v>27</v>
      </c>
      <c r="G101" s="17" t="s">
        <v>16</v>
      </c>
      <c r="H101" s="17"/>
      <c r="I101" s="17"/>
      <c r="J101" s="17" t="s">
        <v>19</v>
      </c>
      <c r="K101" s="17" t="s">
        <v>16</v>
      </c>
      <c r="L101" s="17" t="s">
        <v>27</v>
      </c>
      <c r="M101" s="17" t="s">
        <v>0</v>
      </c>
      <c r="N101" s="17"/>
      <c r="O101" s="17"/>
      <c r="P101" s="32"/>
    </row>
    <row r="102" spans="1:16" ht="12.75">
      <c r="A102" s="17">
        <v>12</v>
      </c>
      <c r="B102" s="37">
        <v>41305</v>
      </c>
      <c r="C102" s="17"/>
      <c r="D102" s="17" t="s">
        <v>20</v>
      </c>
      <c r="E102" s="17" t="s">
        <v>40</v>
      </c>
      <c r="F102" s="17" t="s">
        <v>27</v>
      </c>
      <c r="G102" s="17" t="s">
        <v>16</v>
      </c>
      <c r="H102" s="17"/>
      <c r="I102" s="17"/>
      <c r="J102" s="17" t="s">
        <v>19</v>
      </c>
      <c r="K102" s="17" t="s">
        <v>16</v>
      </c>
      <c r="L102" s="17" t="s">
        <v>27</v>
      </c>
      <c r="M102" s="17" t="s">
        <v>1</v>
      </c>
      <c r="N102" s="17"/>
      <c r="O102" s="17"/>
      <c r="P102" s="32"/>
    </row>
    <row r="103" spans="1:16" ht="12.75">
      <c r="A103" s="17">
        <v>18</v>
      </c>
      <c r="B103" s="37">
        <v>41305</v>
      </c>
      <c r="C103" s="17"/>
      <c r="D103" s="17" t="s">
        <v>20</v>
      </c>
      <c r="E103" s="17" t="s">
        <v>40</v>
      </c>
      <c r="F103" s="17" t="s">
        <v>27</v>
      </c>
      <c r="G103" s="17" t="s">
        <v>16</v>
      </c>
      <c r="H103" s="17"/>
      <c r="I103" s="17"/>
      <c r="J103" s="17" t="s">
        <v>19</v>
      </c>
      <c r="K103" s="17" t="s">
        <v>16</v>
      </c>
      <c r="L103" s="17" t="s">
        <v>27</v>
      </c>
      <c r="M103" s="17" t="s">
        <v>41</v>
      </c>
      <c r="N103" s="17"/>
      <c r="O103" s="17"/>
      <c r="P103" s="32"/>
    </row>
    <row r="104" spans="1:16" ht="12.75">
      <c r="A104" s="17">
        <v>0.65</v>
      </c>
      <c r="B104" s="37">
        <v>41305</v>
      </c>
      <c r="C104" s="17"/>
      <c r="D104" s="17" t="s">
        <v>20</v>
      </c>
      <c r="E104" s="17" t="s">
        <v>40</v>
      </c>
      <c r="F104" s="17" t="s">
        <v>27</v>
      </c>
      <c r="G104" s="17" t="s">
        <v>16</v>
      </c>
      <c r="H104" s="17"/>
      <c r="I104" s="17"/>
      <c r="J104" s="17" t="s">
        <v>19</v>
      </c>
      <c r="K104" s="17" t="s">
        <v>16</v>
      </c>
      <c r="L104" s="17" t="s">
        <v>27</v>
      </c>
      <c r="M104" s="17" t="s">
        <v>42</v>
      </c>
      <c r="N104" s="17"/>
      <c r="O104" s="17"/>
      <c r="P104" s="32"/>
    </row>
    <row r="105" spans="1:16" ht="12.75">
      <c r="A105" s="17">
        <v>115</v>
      </c>
      <c r="B105" s="37">
        <v>41305</v>
      </c>
      <c r="C105" s="17"/>
      <c r="D105" s="17" t="s">
        <v>20</v>
      </c>
      <c r="E105" s="17" t="s">
        <v>40</v>
      </c>
      <c r="F105" s="17" t="s">
        <v>27</v>
      </c>
      <c r="G105" s="17" t="s">
        <v>16</v>
      </c>
      <c r="H105" s="17"/>
      <c r="I105" s="17"/>
      <c r="J105" s="17" t="s">
        <v>19</v>
      </c>
      <c r="K105" s="17" t="s">
        <v>16</v>
      </c>
      <c r="L105" s="17" t="s">
        <v>71</v>
      </c>
      <c r="M105" s="17"/>
      <c r="N105" s="17"/>
      <c r="O105" s="17"/>
      <c r="P105" s="32"/>
    </row>
    <row r="106" spans="1:16" ht="12.75">
      <c r="A106" s="17">
        <v>234.81</v>
      </c>
      <c r="B106" s="37">
        <v>41324</v>
      </c>
      <c r="C106" s="17"/>
      <c r="D106" s="17" t="s">
        <v>15</v>
      </c>
      <c r="E106" s="17" t="s">
        <v>16</v>
      </c>
      <c r="F106" s="17" t="s">
        <v>90</v>
      </c>
      <c r="G106" s="17"/>
      <c r="H106" s="17"/>
      <c r="I106" s="17"/>
      <c r="J106" s="17" t="s">
        <v>20</v>
      </c>
      <c r="K106" s="17" t="s">
        <v>91</v>
      </c>
      <c r="L106" s="17" t="s">
        <v>92</v>
      </c>
      <c r="M106" s="17" t="s">
        <v>16</v>
      </c>
      <c r="N106" s="17"/>
      <c r="O106" s="17"/>
      <c r="P106" s="17"/>
    </row>
    <row r="107" spans="1:16" ht="12.75">
      <c r="A107" s="17">
        <v>671</v>
      </c>
      <c r="B107" s="37">
        <v>41333</v>
      </c>
      <c r="C107" s="17"/>
      <c r="D107" s="17" t="s">
        <v>15</v>
      </c>
      <c r="E107" s="17" t="s">
        <v>16</v>
      </c>
      <c r="F107" s="17" t="s">
        <v>22</v>
      </c>
      <c r="G107" s="17" t="s">
        <v>23</v>
      </c>
      <c r="H107" s="17"/>
      <c r="I107" s="17"/>
      <c r="J107" s="17" t="s">
        <v>34</v>
      </c>
      <c r="K107" s="17" t="s">
        <v>35</v>
      </c>
      <c r="L107" s="17" t="s">
        <v>72</v>
      </c>
      <c r="M107" s="17" t="s">
        <v>16</v>
      </c>
      <c r="N107" s="17"/>
      <c r="O107" s="17"/>
      <c r="P107" s="32" t="s">
        <v>335</v>
      </c>
    </row>
    <row r="108" spans="1:16" ht="12.75">
      <c r="A108" s="17">
        <v>1403.84</v>
      </c>
      <c r="B108" s="37">
        <v>41333</v>
      </c>
      <c r="C108" s="17"/>
      <c r="D108" s="17" t="s">
        <v>20</v>
      </c>
      <c r="E108" s="17" t="s">
        <v>40</v>
      </c>
      <c r="F108" s="17" t="s">
        <v>27</v>
      </c>
      <c r="G108" s="17" t="s">
        <v>16</v>
      </c>
      <c r="H108" s="17"/>
      <c r="I108" s="17"/>
      <c r="J108" s="17" t="s">
        <v>19</v>
      </c>
      <c r="K108" s="17" t="s">
        <v>16</v>
      </c>
      <c r="L108" s="17" t="s">
        <v>27</v>
      </c>
      <c r="M108" s="17" t="s">
        <v>0</v>
      </c>
      <c r="N108" s="17"/>
      <c r="O108" s="17"/>
      <c r="P108" s="32"/>
    </row>
    <row r="109" spans="1:16" ht="12.75">
      <c r="A109" s="17">
        <v>10</v>
      </c>
      <c r="B109" s="37">
        <v>41333</v>
      </c>
      <c r="C109" s="17"/>
      <c r="D109" s="17" t="s">
        <v>20</v>
      </c>
      <c r="E109" s="17" t="s">
        <v>40</v>
      </c>
      <c r="F109" s="17" t="s">
        <v>27</v>
      </c>
      <c r="G109" s="17" t="s">
        <v>16</v>
      </c>
      <c r="H109" s="17"/>
      <c r="I109" s="17"/>
      <c r="J109" s="17" t="s">
        <v>19</v>
      </c>
      <c r="K109" s="17" t="s">
        <v>16</v>
      </c>
      <c r="L109" s="17" t="s">
        <v>27</v>
      </c>
      <c r="M109" s="17" t="s">
        <v>1</v>
      </c>
      <c r="N109" s="17"/>
      <c r="O109" s="17"/>
      <c r="P109" s="32"/>
    </row>
    <row r="110" spans="1:16" ht="12.75">
      <c r="A110" s="17">
        <v>15</v>
      </c>
      <c r="B110" s="37">
        <v>41333</v>
      </c>
      <c r="C110" s="17"/>
      <c r="D110" s="17" t="s">
        <v>20</v>
      </c>
      <c r="E110" s="17" t="s">
        <v>40</v>
      </c>
      <c r="F110" s="17" t="s">
        <v>27</v>
      </c>
      <c r="G110" s="17" t="s">
        <v>16</v>
      </c>
      <c r="H110" s="17"/>
      <c r="I110" s="17"/>
      <c r="J110" s="17" t="s">
        <v>19</v>
      </c>
      <c r="K110" s="17" t="s">
        <v>16</v>
      </c>
      <c r="L110" s="17" t="s">
        <v>27</v>
      </c>
      <c r="M110" s="17" t="s">
        <v>41</v>
      </c>
      <c r="N110" s="17"/>
      <c r="O110" s="17"/>
      <c r="P110" s="32"/>
    </row>
    <row r="111" spans="1:16" ht="12.75">
      <c r="A111" s="17">
        <v>0.65</v>
      </c>
      <c r="B111" s="37">
        <v>41333</v>
      </c>
      <c r="C111" s="17"/>
      <c r="D111" s="17" t="s">
        <v>20</v>
      </c>
      <c r="E111" s="17" t="s">
        <v>40</v>
      </c>
      <c r="F111" s="17" t="s">
        <v>27</v>
      </c>
      <c r="G111" s="17" t="s">
        <v>16</v>
      </c>
      <c r="H111" s="17"/>
      <c r="I111" s="17"/>
      <c r="J111" s="17" t="s">
        <v>19</v>
      </c>
      <c r="K111" s="17" t="s">
        <v>16</v>
      </c>
      <c r="L111" s="17" t="s">
        <v>27</v>
      </c>
      <c r="M111" s="17" t="s">
        <v>42</v>
      </c>
      <c r="N111" s="17"/>
      <c r="O111" s="17"/>
      <c r="P111" s="32"/>
    </row>
    <row r="112" spans="1:16" ht="12.75">
      <c r="A112" s="17">
        <v>130</v>
      </c>
      <c r="B112" s="37">
        <v>41333</v>
      </c>
      <c r="C112" s="17"/>
      <c r="D112" s="17" t="s">
        <v>20</v>
      </c>
      <c r="E112" s="17" t="s">
        <v>40</v>
      </c>
      <c r="F112" s="17" t="s">
        <v>27</v>
      </c>
      <c r="G112" s="17" t="s">
        <v>16</v>
      </c>
      <c r="H112" s="17"/>
      <c r="I112" s="17"/>
      <c r="J112" s="17" t="s">
        <v>19</v>
      </c>
      <c r="K112" s="17" t="s">
        <v>16</v>
      </c>
      <c r="L112" s="17" t="s">
        <v>71</v>
      </c>
      <c r="M112" s="17"/>
      <c r="N112" s="17"/>
      <c r="O112" s="17"/>
      <c r="P112" s="32"/>
    </row>
    <row r="113" spans="1:16" ht="12.75">
      <c r="A113" s="17">
        <v>721</v>
      </c>
      <c r="B113" s="37">
        <v>41364</v>
      </c>
      <c r="C113" s="17"/>
      <c r="D113" s="17" t="s">
        <v>15</v>
      </c>
      <c r="E113" s="17" t="s">
        <v>16</v>
      </c>
      <c r="F113" s="17" t="s">
        <v>22</v>
      </c>
      <c r="G113" s="17" t="s">
        <v>23</v>
      </c>
      <c r="H113" s="17"/>
      <c r="I113" s="17"/>
      <c r="J113" s="17" t="s">
        <v>34</v>
      </c>
      <c r="K113" s="17" t="s">
        <v>35</v>
      </c>
      <c r="L113" s="17" t="s">
        <v>72</v>
      </c>
      <c r="M113" s="17" t="s">
        <v>16</v>
      </c>
      <c r="N113" s="17"/>
      <c r="O113" s="17"/>
      <c r="P113" s="32" t="s">
        <v>340</v>
      </c>
    </row>
    <row r="114" spans="1:16" ht="12.75">
      <c r="A114" s="17">
        <v>1435.82</v>
      </c>
      <c r="B114" s="37">
        <v>41364</v>
      </c>
      <c r="C114" s="17"/>
      <c r="D114" s="17" t="s">
        <v>20</v>
      </c>
      <c r="E114" s="17" t="s">
        <v>40</v>
      </c>
      <c r="F114" s="17" t="s">
        <v>27</v>
      </c>
      <c r="G114" s="17" t="s">
        <v>16</v>
      </c>
      <c r="H114" s="17"/>
      <c r="I114" s="17"/>
      <c r="J114" s="17" t="s">
        <v>19</v>
      </c>
      <c r="K114" s="17" t="s">
        <v>16</v>
      </c>
      <c r="L114" s="17" t="s">
        <v>27</v>
      </c>
      <c r="M114" s="17" t="s">
        <v>0</v>
      </c>
      <c r="N114" s="17"/>
      <c r="O114" s="17"/>
      <c r="P114" s="32"/>
    </row>
    <row r="115" spans="1:16" ht="12.75">
      <c r="A115" s="17">
        <v>8</v>
      </c>
      <c r="B115" s="37">
        <v>41364</v>
      </c>
      <c r="C115" s="17"/>
      <c r="D115" s="17" t="s">
        <v>20</v>
      </c>
      <c r="E115" s="17" t="s">
        <v>40</v>
      </c>
      <c r="F115" s="17" t="s">
        <v>27</v>
      </c>
      <c r="G115" s="17" t="s">
        <v>16</v>
      </c>
      <c r="H115" s="17"/>
      <c r="I115" s="17"/>
      <c r="J115" s="17" t="s">
        <v>19</v>
      </c>
      <c r="K115" s="17" t="s">
        <v>16</v>
      </c>
      <c r="L115" s="17" t="s">
        <v>27</v>
      </c>
      <c r="M115" s="17" t="s">
        <v>1</v>
      </c>
      <c r="N115" s="17"/>
      <c r="O115" s="17"/>
      <c r="P115" s="32"/>
    </row>
    <row r="116" spans="1:16" ht="12.75">
      <c r="A116" s="17">
        <v>29</v>
      </c>
      <c r="B116" s="37">
        <v>41364</v>
      </c>
      <c r="C116" s="17"/>
      <c r="D116" s="17" t="s">
        <v>20</v>
      </c>
      <c r="E116" s="17" t="s">
        <v>40</v>
      </c>
      <c r="F116" s="17" t="s">
        <v>27</v>
      </c>
      <c r="G116" s="17" t="s">
        <v>16</v>
      </c>
      <c r="H116" s="17"/>
      <c r="I116" s="17"/>
      <c r="J116" s="17" t="s">
        <v>19</v>
      </c>
      <c r="K116" s="17" t="s">
        <v>16</v>
      </c>
      <c r="L116" s="17" t="s">
        <v>27</v>
      </c>
      <c r="M116" s="17" t="s">
        <v>41</v>
      </c>
      <c r="N116" s="17"/>
      <c r="O116" s="17"/>
      <c r="P116" s="32"/>
    </row>
    <row r="117" spans="1:16" ht="12.75">
      <c r="A117" s="17">
        <v>0.65</v>
      </c>
      <c r="B117" s="37">
        <v>41364</v>
      </c>
      <c r="C117" s="17"/>
      <c r="D117" s="17" t="s">
        <v>20</v>
      </c>
      <c r="E117" s="17" t="s">
        <v>40</v>
      </c>
      <c r="F117" s="17" t="s">
        <v>27</v>
      </c>
      <c r="G117" s="17" t="s">
        <v>16</v>
      </c>
      <c r="H117" s="17"/>
      <c r="I117" s="17"/>
      <c r="J117" s="17" t="s">
        <v>19</v>
      </c>
      <c r="K117" s="17" t="s">
        <v>16</v>
      </c>
      <c r="L117" s="17" t="s">
        <v>27</v>
      </c>
      <c r="M117" s="17" t="s">
        <v>42</v>
      </c>
      <c r="N117" s="17"/>
      <c r="O117" s="17"/>
      <c r="P117" s="32"/>
    </row>
    <row r="118" spans="1:16" ht="12.75">
      <c r="A118" s="17">
        <v>0</v>
      </c>
      <c r="B118" s="37">
        <v>41364</v>
      </c>
      <c r="C118" s="17"/>
      <c r="D118" s="17" t="s">
        <v>20</v>
      </c>
      <c r="E118" s="17" t="s">
        <v>40</v>
      </c>
      <c r="F118" s="17" t="s">
        <v>27</v>
      </c>
      <c r="G118" s="17" t="s">
        <v>16</v>
      </c>
      <c r="H118" s="17"/>
      <c r="I118" s="17"/>
      <c r="J118" s="17" t="s">
        <v>19</v>
      </c>
      <c r="K118" s="17" t="s">
        <v>16</v>
      </c>
      <c r="L118" s="17" t="s">
        <v>71</v>
      </c>
      <c r="M118" s="17"/>
      <c r="N118" s="17"/>
      <c r="O118" s="17"/>
      <c r="P118" s="32"/>
    </row>
    <row r="119" spans="1:16" ht="12.75">
      <c r="A119" s="17">
        <v>621.36</v>
      </c>
      <c r="B119" s="37">
        <v>41394</v>
      </c>
      <c r="C119" s="17"/>
      <c r="D119" s="17" t="s">
        <v>15</v>
      </c>
      <c r="E119" s="17" t="s">
        <v>16</v>
      </c>
      <c r="F119" s="17" t="s">
        <v>22</v>
      </c>
      <c r="G119" s="17" t="s">
        <v>23</v>
      </c>
      <c r="H119" s="17"/>
      <c r="I119" s="17"/>
      <c r="J119" s="17" t="s">
        <v>34</v>
      </c>
      <c r="K119" s="17" t="s">
        <v>35</v>
      </c>
      <c r="L119" s="17" t="s">
        <v>72</v>
      </c>
      <c r="M119" s="17" t="s">
        <v>16</v>
      </c>
      <c r="N119" s="17"/>
      <c r="O119" s="17"/>
      <c r="P119" s="32" t="s">
        <v>345</v>
      </c>
    </row>
    <row r="120" spans="1:16" ht="12.75">
      <c r="A120" s="17">
        <v>1189</v>
      </c>
      <c r="B120" s="37">
        <v>41394</v>
      </c>
      <c r="C120" s="17"/>
      <c r="D120" s="17" t="s">
        <v>20</v>
      </c>
      <c r="E120" s="17" t="s">
        <v>40</v>
      </c>
      <c r="F120" s="17" t="s">
        <v>27</v>
      </c>
      <c r="G120" s="17" t="s">
        <v>16</v>
      </c>
      <c r="H120" s="17"/>
      <c r="I120" s="17"/>
      <c r="J120" s="17" t="s">
        <v>19</v>
      </c>
      <c r="K120" s="17" t="s">
        <v>16</v>
      </c>
      <c r="L120" s="17" t="s">
        <v>27</v>
      </c>
      <c r="M120" s="17" t="s">
        <v>0</v>
      </c>
      <c r="N120" s="17"/>
      <c r="O120" s="17"/>
      <c r="P120" s="32"/>
    </row>
    <row r="121" spans="1:16" ht="12.75">
      <c r="A121" s="17">
        <v>13</v>
      </c>
      <c r="B121" s="37">
        <v>41394</v>
      </c>
      <c r="C121" s="17"/>
      <c r="D121" s="17" t="s">
        <v>20</v>
      </c>
      <c r="E121" s="17" t="s">
        <v>40</v>
      </c>
      <c r="F121" s="17" t="s">
        <v>27</v>
      </c>
      <c r="G121" s="17" t="s">
        <v>16</v>
      </c>
      <c r="H121" s="17"/>
      <c r="I121" s="17"/>
      <c r="J121" s="17" t="s">
        <v>19</v>
      </c>
      <c r="K121" s="17" t="s">
        <v>16</v>
      </c>
      <c r="L121" s="17" t="s">
        <v>27</v>
      </c>
      <c r="M121" s="17" t="s">
        <v>1</v>
      </c>
      <c r="N121" s="17"/>
      <c r="O121" s="17"/>
      <c r="P121" s="32"/>
    </row>
    <row r="122" spans="1:16" ht="12.75">
      <c r="A122" s="17">
        <v>12</v>
      </c>
      <c r="B122" s="37">
        <v>41394</v>
      </c>
      <c r="C122" s="17"/>
      <c r="D122" s="17" t="s">
        <v>20</v>
      </c>
      <c r="E122" s="17" t="s">
        <v>40</v>
      </c>
      <c r="F122" s="17" t="s">
        <v>27</v>
      </c>
      <c r="G122" s="17" t="s">
        <v>16</v>
      </c>
      <c r="H122" s="17"/>
      <c r="I122" s="17"/>
      <c r="J122" s="17" t="s">
        <v>19</v>
      </c>
      <c r="K122" s="17" t="s">
        <v>16</v>
      </c>
      <c r="L122" s="17" t="s">
        <v>27</v>
      </c>
      <c r="M122" s="17" t="s">
        <v>41</v>
      </c>
      <c r="N122" s="17"/>
      <c r="O122" s="17"/>
      <c r="P122" s="32"/>
    </row>
    <row r="123" spans="1:16" ht="12.75">
      <c r="A123" s="17">
        <v>0.65</v>
      </c>
      <c r="B123" s="37">
        <v>41394</v>
      </c>
      <c r="C123" s="17"/>
      <c r="D123" s="17" t="s">
        <v>20</v>
      </c>
      <c r="E123" s="17" t="s">
        <v>40</v>
      </c>
      <c r="F123" s="17" t="s">
        <v>27</v>
      </c>
      <c r="G123" s="17" t="s">
        <v>16</v>
      </c>
      <c r="H123" s="17"/>
      <c r="I123" s="17"/>
      <c r="J123" s="17" t="s">
        <v>19</v>
      </c>
      <c r="K123" s="17" t="s">
        <v>16</v>
      </c>
      <c r="L123" s="17" t="s">
        <v>27</v>
      </c>
      <c r="M123" s="17" t="s">
        <v>42</v>
      </c>
      <c r="N123" s="17"/>
      <c r="O123" s="17"/>
      <c r="P123" s="32"/>
    </row>
    <row r="124" spans="1:16" ht="12.75">
      <c r="A124" s="17">
        <v>0</v>
      </c>
      <c r="B124" s="37">
        <v>41394</v>
      </c>
      <c r="C124" s="17"/>
      <c r="D124" s="17" t="s">
        <v>20</v>
      </c>
      <c r="E124" s="17" t="s">
        <v>40</v>
      </c>
      <c r="F124" s="17" t="s">
        <v>27</v>
      </c>
      <c r="G124" s="17" t="s">
        <v>16</v>
      </c>
      <c r="H124" s="17"/>
      <c r="I124" s="17"/>
      <c r="J124" s="17" t="s">
        <v>19</v>
      </c>
      <c r="K124" s="17" t="s">
        <v>16</v>
      </c>
      <c r="L124" s="17" t="s">
        <v>71</v>
      </c>
      <c r="M124" s="17"/>
      <c r="N124" s="17"/>
      <c r="O124" s="17"/>
      <c r="P124" s="32"/>
    </row>
    <row r="125" spans="1:16" ht="12.75">
      <c r="A125" s="17">
        <v>381.72</v>
      </c>
      <c r="B125" s="37">
        <v>41370</v>
      </c>
      <c r="C125" s="17"/>
      <c r="D125" s="17" t="s">
        <v>15</v>
      </c>
      <c r="E125" s="17" t="s">
        <v>16</v>
      </c>
      <c r="F125" s="17" t="s">
        <v>138</v>
      </c>
      <c r="G125" s="17"/>
      <c r="H125" s="17"/>
      <c r="I125" s="17"/>
      <c r="J125" s="17" t="s">
        <v>34</v>
      </c>
      <c r="K125" s="17" t="s">
        <v>21</v>
      </c>
      <c r="L125" s="17" t="s">
        <v>44</v>
      </c>
      <c r="M125" s="17" t="s">
        <v>16</v>
      </c>
      <c r="N125" s="17"/>
      <c r="O125" s="17"/>
      <c r="P125" s="32" t="s">
        <v>253</v>
      </c>
    </row>
    <row r="126" spans="1:16" ht="12.75">
      <c r="A126" s="17">
        <v>473.61</v>
      </c>
      <c r="B126" s="37">
        <v>41394</v>
      </c>
      <c r="C126" s="17"/>
      <c r="D126" s="17" t="s">
        <v>15</v>
      </c>
      <c r="E126" s="17" t="s">
        <v>16</v>
      </c>
      <c r="F126" s="17" t="s">
        <v>22</v>
      </c>
      <c r="G126" s="17" t="s">
        <v>37</v>
      </c>
      <c r="H126" s="17"/>
      <c r="I126" s="17"/>
      <c r="J126" s="17" t="s">
        <v>34</v>
      </c>
      <c r="K126" s="17" t="s">
        <v>35</v>
      </c>
      <c r="L126" s="17" t="s">
        <v>256</v>
      </c>
      <c r="M126" s="17" t="s">
        <v>16</v>
      </c>
      <c r="N126" s="17"/>
      <c r="O126" s="17"/>
      <c r="P126" s="32" t="s">
        <v>257</v>
      </c>
    </row>
    <row r="127" spans="1:16" ht="12.75">
      <c r="A127" s="17">
        <v>52.59</v>
      </c>
      <c r="B127" s="37">
        <v>41394</v>
      </c>
      <c r="C127" s="17"/>
      <c r="D127" s="17" t="s">
        <v>15</v>
      </c>
      <c r="E127" s="17" t="s">
        <v>16</v>
      </c>
      <c r="F127" s="17" t="s">
        <v>179</v>
      </c>
      <c r="G127" s="17"/>
      <c r="H127" s="17"/>
      <c r="I127" s="17"/>
      <c r="J127" s="17" t="s">
        <v>34</v>
      </c>
      <c r="K127" s="17" t="s">
        <v>16</v>
      </c>
      <c r="L127" s="17" t="s">
        <v>35</v>
      </c>
      <c r="M127" s="17" t="s">
        <v>244</v>
      </c>
      <c r="N127" s="17"/>
      <c r="O127" s="17"/>
      <c r="P127" s="32" t="s">
        <v>367</v>
      </c>
    </row>
    <row r="128" spans="1:16" ht="12.75">
      <c r="A128" s="22">
        <v>646</v>
      </c>
      <c r="B128" s="23">
        <v>41425</v>
      </c>
      <c r="C128" s="22"/>
      <c r="D128" s="22" t="s">
        <v>15</v>
      </c>
      <c r="E128" s="22" t="s">
        <v>16</v>
      </c>
      <c r="F128" s="22" t="s">
        <v>22</v>
      </c>
      <c r="G128" s="22" t="s">
        <v>23</v>
      </c>
      <c r="H128" s="22"/>
      <c r="I128" s="22"/>
      <c r="J128" s="22" t="s">
        <v>34</v>
      </c>
      <c r="K128" s="22" t="s">
        <v>16</v>
      </c>
      <c r="L128" s="22" t="s">
        <v>35</v>
      </c>
      <c r="M128" s="22" t="s">
        <v>72</v>
      </c>
      <c r="N128" s="22"/>
      <c r="O128" s="22"/>
      <c r="P128" s="44" t="s">
        <v>352</v>
      </c>
    </row>
    <row r="129" spans="1:16" ht="12.75">
      <c r="A129" s="22">
        <v>1224.26</v>
      </c>
      <c r="B129" s="23">
        <v>41425</v>
      </c>
      <c r="C129" s="22"/>
      <c r="D129" s="22" t="s">
        <v>20</v>
      </c>
      <c r="E129" s="22" t="s">
        <v>16</v>
      </c>
      <c r="F129" s="22" t="s">
        <v>40</v>
      </c>
      <c r="G129" s="22" t="s">
        <v>27</v>
      </c>
      <c r="H129" s="22"/>
      <c r="I129" s="22"/>
      <c r="J129" s="22" t="s">
        <v>19</v>
      </c>
      <c r="K129" s="22" t="s">
        <v>16</v>
      </c>
      <c r="L129" s="22" t="s">
        <v>27</v>
      </c>
      <c r="M129" s="22" t="s">
        <v>0</v>
      </c>
      <c r="N129" s="22"/>
      <c r="O129" s="22"/>
      <c r="P129" s="44"/>
    </row>
    <row r="130" spans="1:16" ht="12.75">
      <c r="A130" s="22">
        <v>10</v>
      </c>
      <c r="B130" s="23">
        <v>41425</v>
      </c>
      <c r="C130" s="22"/>
      <c r="D130" s="22" t="s">
        <v>20</v>
      </c>
      <c r="E130" s="22" t="s">
        <v>16</v>
      </c>
      <c r="F130" s="22" t="s">
        <v>40</v>
      </c>
      <c r="G130" s="22" t="s">
        <v>27</v>
      </c>
      <c r="H130" s="22"/>
      <c r="I130" s="22"/>
      <c r="J130" s="22" t="s">
        <v>19</v>
      </c>
      <c r="K130" s="22" t="s">
        <v>16</v>
      </c>
      <c r="L130" s="22" t="s">
        <v>27</v>
      </c>
      <c r="M130" s="22" t="s">
        <v>1</v>
      </c>
      <c r="N130" s="22"/>
      <c r="O130" s="22"/>
      <c r="P130" s="44"/>
    </row>
    <row r="131" spans="1:16" ht="12.75">
      <c r="A131" s="22">
        <v>12</v>
      </c>
      <c r="B131" s="23">
        <v>41425</v>
      </c>
      <c r="C131" s="22"/>
      <c r="D131" s="22" t="s">
        <v>20</v>
      </c>
      <c r="E131" s="22" t="s">
        <v>16</v>
      </c>
      <c r="F131" s="22" t="s">
        <v>40</v>
      </c>
      <c r="G131" s="22" t="s">
        <v>27</v>
      </c>
      <c r="H131" s="22"/>
      <c r="I131" s="22"/>
      <c r="J131" s="22" t="s">
        <v>19</v>
      </c>
      <c r="K131" s="22" t="s">
        <v>16</v>
      </c>
      <c r="L131" s="22" t="s">
        <v>27</v>
      </c>
      <c r="M131" s="22" t="s">
        <v>41</v>
      </c>
      <c r="N131" s="22"/>
      <c r="O131" s="22"/>
      <c r="P131" s="44"/>
    </row>
    <row r="132" spans="1:16" ht="12.75">
      <c r="A132" s="22">
        <v>0.65</v>
      </c>
      <c r="B132" s="23">
        <v>41425</v>
      </c>
      <c r="C132" s="22"/>
      <c r="D132" s="22" t="s">
        <v>20</v>
      </c>
      <c r="E132" s="22" t="s">
        <v>16</v>
      </c>
      <c r="F132" s="22" t="s">
        <v>40</v>
      </c>
      <c r="G132" s="22" t="s">
        <v>27</v>
      </c>
      <c r="H132" s="22"/>
      <c r="I132" s="22"/>
      <c r="J132" s="22" t="s">
        <v>19</v>
      </c>
      <c r="K132" s="22" t="s">
        <v>16</v>
      </c>
      <c r="L132" s="22" t="s">
        <v>27</v>
      </c>
      <c r="M132" s="22" t="s">
        <v>42</v>
      </c>
      <c r="N132" s="22"/>
      <c r="O132" s="22"/>
      <c r="P132" s="44"/>
    </row>
    <row r="133" spans="1:16" ht="12.75">
      <c r="A133" s="22">
        <v>190</v>
      </c>
      <c r="B133" s="23">
        <v>41425</v>
      </c>
      <c r="C133" s="22"/>
      <c r="D133" s="22" t="s">
        <v>20</v>
      </c>
      <c r="E133" s="22" t="s">
        <v>16</v>
      </c>
      <c r="F133" s="22" t="s">
        <v>40</v>
      </c>
      <c r="G133" s="22" t="s">
        <v>27</v>
      </c>
      <c r="H133" s="22"/>
      <c r="I133" s="22"/>
      <c r="J133" s="22" t="s">
        <v>19</v>
      </c>
      <c r="K133" s="22" t="s">
        <v>16</v>
      </c>
      <c r="L133" s="22" t="s">
        <v>71</v>
      </c>
      <c r="M133" s="22"/>
      <c r="N133" s="22"/>
      <c r="O133" s="22"/>
      <c r="P133" s="44"/>
    </row>
    <row r="134" spans="1:16" ht="12.75">
      <c r="A134" s="22">
        <v>354.53</v>
      </c>
      <c r="B134" s="23">
        <v>41447</v>
      </c>
      <c r="C134" s="22"/>
      <c r="D134" s="22" t="s">
        <v>15</v>
      </c>
      <c r="E134" s="22" t="s">
        <v>16</v>
      </c>
      <c r="F134" s="22" t="s">
        <v>77</v>
      </c>
      <c r="G134" s="22" t="s">
        <v>154</v>
      </c>
      <c r="H134" s="22"/>
      <c r="I134" s="22"/>
      <c r="J134" s="22" t="s">
        <v>34</v>
      </c>
      <c r="K134" s="22" t="s">
        <v>16</v>
      </c>
      <c r="L134" s="22" t="s">
        <v>35</v>
      </c>
      <c r="M134" s="22" t="s">
        <v>244</v>
      </c>
      <c r="N134" s="22"/>
      <c r="O134" s="22"/>
      <c r="P134" s="44" t="s">
        <v>361</v>
      </c>
    </row>
    <row r="135" spans="1:16" ht="12.75">
      <c r="A135" s="22">
        <v>646</v>
      </c>
      <c r="B135" s="23">
        <v>41455</v>
      </c>
      <c r="C135" s="22"/>
      <c r="D135" s="22" t="s">
        <v>15</v>
      </c>
      <c r="E135" s="22" t="s">
        <v>16</v>
      </c>
      <c r="F135" s="22" t="s">
        <v>22</v>
      </c>
      <c r="G135" s="22" t="s">
        <v>23</v>
      </c>
      <c r="H135" s="22"/>
      <c r="I135" s="22"/>
      <c r="J135" s="22" t="s">
        <v>34</v>
      </c>
      <c r="K135" s="22" t="s">
        <v>16</v>
      </c>
      <c r="L135" s="22" t="s">
        <v>35</v>
      </c>
      <c r="M135" s="22" t="s">
        <v>72</v>
      </c>
      <c r="N135" s="22"/>
      <c r="O135" s="22"/>
      <c r="P135" s="44" t="s">
        <v>356</v>
      </c>
    </row>
    <row r="136" spans="1:16" ht="12.75">
      <c r="A136" s="22">
        <v>1249.68</v>
      </c>
      <c r="B136" s="23">
        <v>41455</v>
      </c>
      <c r="C136" s="22"/>
      <c r="D136" s="22" t="s">
        <v>20</v>
      </c>
      <c r="E136" s="22" t="s">
        <v>16</v>
      </c>
      <c r="F136" s="22" t="s">
        <v>40</v>
      </c>
      <c r="G136" s="22" t="s">
        <v>27</v>
      </c>
      <c r="H136" s="22"/>
      <c r="I136" s="22"/>
      <c r="J136" s="22" t="s">
        <v>19</v>
      </c>
      <c r="K136" s="22" t="s">
        <v>16</v>
      </c>
      <c r="L136" s="22" t="s">
        <v>27</v>
      </c>
      <c r="M136" s="22" t="s">
        <v>0</v>
      </c>
      <c r="N136" s="22"/>
      <c r="O136" s="22"/>
      <c r="P136" s="44"/>
    </row>
    <row r="137" spans="1:16" ht="12.75">
      <c r="A137" s="22">
        <v>10</v>
      </c>
      <c r="B137" s="23">
        <v>41455</v>
      </c>
      <c r="C137" s="22"/>
      <c r="D137" s="22" t="s">
        <v>20</v>
      </c>
      <c r="E137" s="22" t="s">
        <v>16</v>
      </c>
      <c r="F137" s="22" t="s">
        <v>40</v>
      </c>
      <c r="G137" s="22" t="s">
        <v>27</v>
      </c>
      <c r="H137" s="22"/>
      <c r="I137" s="22"/>
      <c r="J137" s="22" t="s">
        <v>19</v>
      </c>
      <c r="K137" s="22" t="s">
        <v>16</v>
      </c>
      <c r="L137" s="22" t="s">
        <v>27</v>
      </c>
      <c r="M137" s="22" t="s">
        <v>1</v>
      </c>
      <c r="N137" s="22"/>
      <c r="O137" s="22"/>
      <c r="P137" s="44"/>
    </row>
    <row r="138" spans="1:16" ht="12.75">
      <c r="A138" s="22">
        <v>10</v>
      </c>
      <c r="B138" s="23">
        <v>41455</v>
      </c>
      <c r="C138" s="22"/>
      <c r="D138" s="22" t="s">
        <v>20</v>
      </c>
      <c r="E138" s="22" t="s">
        <v>16</v>
      </c>
      <c r="F138" s="22" t="s">
        <v>40</v>
      </c>
      <c r="G138" s="22" t="s">
        <v>27</v>
      </c>
      <c r="H138" s="22"/>
      <c r="I138" s="22"/>
      <c r="J138" s="22" t="s">
        <v>19</v>
      </c>
      <c r="K138" s="22" t="s">
        <v>16</v>
      </c>
      <c r="L138" s="22" t="s">
        <v>27</v>
      </c>
      <c r="M138" s="22" t="s">
        <v>41</v>
      </c>
      <c r="N138" s="22"/>
      <c r="O138" s="22"/>
      <c r="P138" s="44"/>
    </row>
    <row r="139" spans="1:16" ht="12.75">
      <c r="A139" s="22">
        <v>0.65</v>
      </c>
      <c r="B139" s="23">
        <v>41455</v>
      </c>
      <c r="C139" s="22"/>
      <c r="D139" s="22" t="s">
        <v>20</v>
      </c>
      <c r="E139" s="22" t="s">
        <v>16</v>
      </c>
      <c r="F139" s="22" t="s">
        <v>40</v>
      </c>
      <c r="G139" s="22" t="s">
        <v>27</v>
      </c>
      <c r="H139" s="22"/>
      <c r="I139" s="22"/>
      <c r="J139" s="22" t="s">
        <v>19</v>
      </c>
      <c r="K139" s="22" t="s">
        <v>16</v>
      </c>
      <c r="L139" s="22" t="s">
        <v>27</v>
      </c>
      <c r="M139" s="22" t="s">
        <v>42</v>
      </c>
      <c r="N139" s="22"/>
      <c r="O139" s="22"/>
      <c r="P139" s="44"/>
    </row>
    <row r="140" spans="1:16" ht="12.75">
      <c r="A140" s="22">
        <v>55</v>
      </c>
      <c r="B140" s="23">
        <v>41455</v>
      </c>
      <c r="C140" s="22"/>
      <c r="D140" s="22" t="s">
        <v>20</v>
      </c>
      <c r="E140" s="22" t="s">
        <v>16</v>
      </c>
      <c r="F140" s="22" t="s">
        <v>40</v>
      </c>
      <c r="G140" s="22" t="s">
        <v>27</v>
      </c>
      <c r="H140" s="22"/>
      <c r="I140" s="22"/>
      <c r="J140" s="22" t="s">
        <v>19</v>
      </c>
      <c r="K140" s="22" t="s">
        <v>16</v>
      </c>
      <c r="L140" s="22" t="s">
        <v>71</v>
      </c>
      <c r="M140" s="22"/>
      <c r="N140" s="22"/>
      <c r="O140" s="22"/>
      <c r="P140" s="44"/>
    </row>
    <row r="141" spans="1:16" ht="12.75">
      <c r="A141" s="22">
        <v>612</v>
      </c>
      <c r="B141" s="23">
        <v>41486</v>
      </c>
      <c r="C141" s="22"/>
      <c r="D141" s="22" t="s">
        <v>15</v>
      </c>
      <c r="E141" s="22" t="s">
        <v>16</v>
      </c>
      <c r="F141" s="22" t="s">
        <v>22</v>
      </c>
      <c r="G141" s="22" t="s">
        <v>23</v>
      </c>
      <c r="H141" s="22"/>
      <c r="I141" s="22"/>
      <c r="J141" s="22" t="s">
        <v>34</v>
      </c>
      <c r="K141" s="22" t="s">
        <v>16</v>
      </c>
      <c r="L141" s="22" t="s">
        <v>35</v>
      </c>
      <c r="M141" s="22" t="s">
        <v>72</v>
      </c>
      <c r="N141" s="22"/>
      <c r="O141" s="22"/>
      <c r="P141" s="44" t="s">
        <v>359</v>
      </c>
    </row>
    <row r="142" spans="1:16" ht="12.75">
      <c r="A142" s="22">
        <v>1264.44</v>
      </c>
      <c r="B142" s="23">
        <v>41486</v>
      </c>
      <c r="C142" s="22"/>
      <c r="D142" s="22" t="s">
        <v>20</v>
      </c>
      <c r="E142" s="22" t="s">
        <v>16</v>
      </c>
      <c r="F142" s="22" t="s">
        <v>40</v>
      </c>
      <c r="G142" s="22" t="s">
        <v>27</v>
      </c>
      <c r="H142" s="22"/>
      <c r="I142" s="22"/>
      <c r="J142" s="22" t="s">
        <v>19</v>
      </c>
      <c r="K142" s="22" t="s">
        <v>16</v>
      </c>
      <c r="L142" s="22" t="s">
        <v>27</v>
      </c>
      <c r="M142" s="22" t="s">
        <v>0</v>
      </c>
      <c r="N142" s="22"/>
      <c r="O142" s="22"/>
      <c r="P142" s="44"/>
    </row>
    <row r="143" spans="1:16" ht="12.75">
      <c r="A143" s="22">
        <v>7</v>
      </c>
      <c r="B143" s="23">
        <v>41486</v>
      </c>
      <c r="C143" s="22"/>
      <c r="D143" s="22" t="s">
        <v>20</v>
      </c>
      <c r="E143" s="22" t="s">
        <v>16</v>
      </c>
      <c r="F143" s="22" t="s">
        <v>40</v>
      </c>
      <c r="G143" s="22" t="s">
        <v>27</v>
      </c>
      <c r="H143" s="22"/>
      <c r="I143" s="22"/>
      <c r="J143" s="22" t="s">
        <v>19</v>
      </c>
      <c r="K143" s="22" t="s">
        <v>16</v>
      </c>
      <c r="L143" s="22" t="s">
        <v>27</v>
      </c>
      <c r="M143" s="22" t="s">
        <v>1</v>
      </c>
      <c r="N143" s="22"/>
      <c r="O143" s="22"/>
      <c r="P143" s="44"/>
    </row>
    <row r="144" spans="1:16" ht="12.75">
      <c r="A144" s="22">
        <v>6</v>
      </c>
      <c r="B144" s="23">
        <v>41486</v>
      </c>
      <c r="C144" s="22"/>
      <c r="D144" s="22" t="s">
        <v>20</v>
      </c>
      <c r="E144" s="22" t="s">
        <v>16</v>
      </c>
      <c r="F144" s="22" t="s">
        <v>40</v>
      </c>
      <c r="G144" s="22" t="s">
        <v>27</v>
      </c>
      <c r="H144" s="22"/>
      <c r="I144" s="22"/>
      <c r="J144" s="22" t="s">
        <v>19</v>
      </c>
      <c r="K144" s="22" t="s">
        <v>16</v>
      </c>
      <c r="L144" s="22" t="s">
        <v>27</v>
      </c>
      <c r="M144" s="22" t="s">
        <v>41</v>
      </c>
      <c r="N144" s="22"/>
      <c r="O144" s="22"/>
      <c r="P144" s="44"/>
    </row>
    <row r="145" spans="1:16" ht="12.75">
      <c r="A145" s="22">
        <v>0.65</v>
      </c>
      <c r="B145" s="23">
        <v>41486</v>
      </c>
      <c r="C145" s="22"/>
      <c r="D145" s="22" t="s">
        <v>20</v>
      </c>
      <c r="E145" s="22" t="s">
        <v>16</v>
      </c>
      <c r="F145" s="22" t="s">
        <v>40</v>
      </c>
      <c r="G145" s="22" t="s">
        <v>27</v>
      </c>
      <c r="H145" s="22"/>
      <c r="I145" s="22"/>
      <c r="J145" s="22" t="s">
        <v>19</v>
      </c>
      <c r="K145" s="22" t="s">
        <v>16</v>
      </c>
      <c r="L145" s="22" t="s">
        <v>27</v>
      </c>
      <c r="M145" s="22" t="s">
        <v>42</v>
      </c>
      <c r="N145" s="22"/>
      <c r="O145" s="22"/>
      <c r="P145" s="44"/>
    </row>
    <row r="146" spans="1:16" ht="12.75">
      <c r="A146" s="22">
        <v>160</v>
      </c>
      <c r="B146" s="23">
        <v>41486</v>
      </c>
      <c r="C146" s="22"/>
      <c r="D146" s="22" t="s">
        <v>20</v>
      </c>
      <c r="E146" s="22" t="s">
        <v>16</v>
      </c>
      <c r="F146" s="22" t="s">
        <v>40</v>
      </c>
      <c r="G146" s="22" t="s">
        <v>27</v>
      </c>
      <c r="H146" s="22"/>
      <c r="I146" s="22"/>
      <c r="J146" s="22" t="s">
        <v>19</v>
      </c>
      <c r="K146" s="22" t="s">
        <v>16</v>
      </c>
      <c r="L146" s="22" t="s">
        <v>71</v>
      </c>
      <c r="M146" s="22"/>
      <c r="N146" s="22"/>
      <c r="O146" s="22"/>
      <c r="P146" s="44"/>
    </row>
    <row r="147" spans="1:16" ht="12.75">
      <c r="A147" s="22">
        <v>2326</v>
      </c>
      <c r="B147" s="23">
        <v>41501</v>
      </c>
      <c r="C147" s="22"/>
      <c r="D147" s="22" t="s">
        <v>15</v>
      </c>
      <c r="E147" s="22" t="s">
        <v>16</v>
      </c>
      <c r="F147" s="22" t="s">
        <v>77</v>
      </c>
      <c r="G147" s="22" t="s">
        <v>155</v>
      </c>
      <c r="H147" s="22"/>
      <c r="I147" s="22"/>
      <c r="J147" s="22" t="s">
        <v>20</v>
      </c>
      <c r="K147" s="22" t="s">
        <v>16</v>
      </c>
      <c r="L147" s="22" t="s">
        <v>88</v>
      </c>
      <c r="M147" s="22" t="s">
        <v>89</v>
      </c>
      <c r="N147" s="22"/>
      <c r="O147" s="22"/>
      <c r="P147" s="44"/>
    </row>
    <row r="148" spans="1:16" ht="12.75">
      <c r="A148" s="22">
        <v>1172</v>
      </c>
      <c r="B148" s="23">
        <v>41511</v>
      </c>
      <c r="C148" s="22"/>
      <c r="D148" s="22" t="s">
        <v>15</v>
      </c>
      <c r="E148" s="22" t="s">
        <v>16</v>
      </c>
      <c r="F148" s="22" t="s">
        <v>22</v>
      </c>
      <c r="G148" s="22" t="s">
        <v>23</v>
      </c>
      <c r="H148" s="22"/>
      <c r="I148" s="22"/>
      <c r="J148" s="22" t="s">
        <v>34</v>
      </c>
      <c r="K148" s="22" t="s">
        <v>16</v>
      </c>
      <c r="L148" s="22" t="s">
        <v>35</v>
      </c>
      <c r="M148" s="22" t="s">
        <v>72</v>
      </c>
      <c r="N148" s="22"/>
      <c r="O148" s="22"/>
      <c r="P148" s="44" t="s">
        <v>195</v>
      </c>
    </row>
    <row r="149" spans="1:16" ht="12.75">
      <c r="A149" s="22">
        <v>1288.22</v>
      </c>
      <c r="B149" s="23">
        <v>41517</v>
      </c>
      <c r="C149" s="22"/>
      <c r="D149" s="22" t="s">
        <v>20</v>
      </c>
      <c r="E149" s="22" t="s">
        <v>16</v>
      </c>
      <c r="F149" s="22" t="s">
        <v>40</v>
      </c>
      <c r="G149" s="22" t="s">
        <v>27</v>
      </c>
      <c r="H149" s="22"/>
      <c r="I149" s="22"/>
      <c r="J149" s="22" t="s">
        <v>19</v>
      </c>
      <c r="K149" s="22" t="s">
        <v>16</v>
      </c>
      <c r="L149" s="22" t="s">
        <v>27</v>
      </c>
      <c r="M149" s="22" t="s">
        <v>0</v>
      </c>
      <c r="N149" s="22"/>
      <c r="O149" s="22"/>
      <c r="P149" s="44"/>
    </row>
    <row r="150" spans="1:16" ht="12.75">
      <c r="A150" s="22">
        <v>10</v>
      </c>
      <c r="B150" s="23">
        <v>41517</v>
      </c>
      <c r="C150" s="22"/>
      <c r="D150" s="22" t="s">
        <v>20</v>
      </c>
      <c r="E150" s="22" t="s">
        <v>16</v>
      </c>
      <c r="F150" s="22" t="s">
        <v>40</v>
      </c>
      <c r="G150" s="22" t="s">
        <v>27</v>
      </c>
      <c r="H150" s="22"/>
      <c r="I150" s="22"/>
      <c r="J150" s="22" t="s">
        <v>19</v>
      </c>
      <c r="K150" s="22" t="s">
        <v>16</v>
      </c>
      <c r="L150" s="22" t="s">
        <v>27</v>
      </c>
      <c r="M150" s="22" t="s">
        <v>1</v>
      </c>
      <c r="N150" s="22"/>
      <c r="O150" s="22"/>
      <c r="P150" s="44"/>
    </row>
    <row r="151" spans="1:16" ht="12.75">
      <c r="A151" s="22">
        <v>10</v>
      </c>
      <c r="B151" s="23">
        <v>41517</v>
      </c>
      <c r="C151" s="22"/>
      <c r="D151" s="22" t="s">
        <v>20</v>
      </c>
      <c r="E151" s="22" t="s">
        <v>16</v>
      </c>
      <c r="F151" s="22" t="s">
        <v>40</v>
      </c>
      <c r="G151" s="22" t="s">
        <v>27</v>
      </c>
      <c r="H151" s="22"/>
      <c r="I151" s="22"/>
      <c r="J151" s="22" t="s">
        <v>19</v>
      </c>
      <c r="K151" s="22" t="s">
        <v>16</v>
      </c>
      <c r="L151" s="22" t="s">
        <v>27</v>
      </c>
      <c r="M151" s="22" t="s">
        <v>41</v>
      </c>
      <c r="N151" s="22"/>
      <c r="O151" s="22"/>
      <c r="P151" s="44"/>
    </row>
    <row r="152" spans="1:16" ht="12.75">
      <c r="A152" s="22">
        <v>0.65</v>
      </c>
      <c r="B152" s="23">
        <v>41517</v>
      </c>
      <c r="C152" s="22"/>
      <c r="D152" s="22" t="s">
        <v>20</v>
      </c>
      <c r="E152" s="22" t="s">
        <v>16</v>
      </c>
      <c r="F152" s="22" t="s">
        <v>40</v>
      </c>
      <c r="G152" s="22" t="s">
        <v>27</v>
      </c>
      <c r="H152" s="22"/>
      <c r="I152" s="22"/>
      <c r="J152" s="22" t="s">
        <v>19</v>
      </c>
      <c r="K152" s="22" t="s">
        <v>16</v>
      </c>
      <c r="L152" s="22" t="s">
        <v>27</v>
      </c>
      <c r="M152" s="22" t="s">
        <v>42</v>
      </c>
      <c r="N152" s="22"/>
      <c r="O152" s="22"/>
      <c r="P152" s="44"/>
    </row>
    <row r="153" spans="1:16" ht="12.75">
      <c r="A153" s="22">
        <v>0</v>
      </c>
      <c r="B153" s="23">
        <v>41517</v>
      </c>
      <c r="C153" s="22"/>
      <c r="D153" s="22" t="s">
        <v>20</v>
      </c>
      <c r="E153" s="22" t="s">
        <v>16</v>
      </c>
      <c r="F153" s="22" t="s">
        <v>40</v>
      </c>
      <c r="G153" s="22" t="s">
        <v>27</v>
      </c>
      <c r="H153" s="22"/>
      <c r="I153" s="22"/>
      <c r="J153" s="22" t="s">
        <v>19</v>
      </c>
      <c r="K153" s="22" t="s">
        <v>16</v>
      </c>
      <c r="L153" s="22" t="s">
        <v>71</v>
      </c>
      <c r="M153" s="22"/>
      <c r="N153" s="22"/>
      <c r="O153" s="22"/>
      <c r="P153" s="44"/>
    </row>
    <row r="154" spans="1:16" ht="12.75">
      <c r="A154" s="22">
        <v>682</v>
      </c>
      <c r="B154" s="23">
        <v>41547</v>
      </c>
      <c r="C154" s="22"/>
      <c r="D154" s="22" t="s">
        <v>15</v>
      </c>
      <c r="E154" s="22" t="s">
        <v>16</v>
      </c>
      <c r="F154" s="22" t="s">
        <v>22</v>
      </c>
      <c r="G154" s="22" t="s">
        <v>23</v>
      </c>
      <c r="H154" s="22"/>
      <c r="I154" s="22"/>
      <c r="J154" s="22" t="s">
        <v>34</v>
      </c>
      <c r="K154" s="22" t="s">
        <v>16</v>
      </c>
      <c r="L154" s="22" t="s">
        <v>35</v>
      </c>
      <c r="M154" s="22" t="s">
        <v>72</v>
      </c>
      <c r="N154" s="22"/>
      <c r="O154" s="22"/>
      <c r="P154" s="44" t="s">
        <v>374</v>
      </c>
    </row>
    <row r="155" spans="1:16" ht="12.75">
      <c r="A155" s="22">
        <v>1316.92</v>
      </c>
      <c r="B155" s="23">
        <v>41547</v>
      </c>
      <c r="C155" s="22"/>
      <c r="D155" s="22" t="s">
        <v>20</v>
      </c>
      <c r="E155" s="22" t="s">
        <v>16</v>
      </c>
      <c r="F155" s="22" t="s">
        <v>40</v>
      </c>
      <c r="G155" s="22" t="s">
        <v>27</v>
      </c>
      <c r="H155" s="22"/>
      <c r="I155" s="22"/>
      <c r="J155" s="22" t="s">
        <v>19</v>
      </c>
      <c r="K155" s="22" t="s">
        <v>16</v>
      </c>
      <c r="L155" s="22" t="s">
        <v>27</v>
      </c>
      <c r="M155" s="22" t="s">
        <v>0</v>
      </c>
      <c r="N155" s="22"/>
      <c r="O155" s="22"/>
      <c r="P155" s="44"/>
    </row>
    <row r="156" spans="1:16" ht="12.75">
      <c r="A156" s="22">
        <v>19</v>
      </c>
      <c r="B156" s="23">
        <v>41547</v>
      </c>
      <c r="C156" s="22"/>
      <c r="D156" s="22" t="s">
        <v>20</v>
      </c>
      <c r="E156" s="22" t="s">
        <v>16</v>
      </c>
      <c r="F156" s="22" t="s">
        <v>40</v>
      </c>
      <c r="G156" s="22" t="s">
        <v>27</v>
      </c>
      <c r="H156" s="22"/>
      <c r="I156" s="22"/>
      <c r="J156" s="22" t="s">
        <v>19</v>
      </c>
      <c r="K156" s="22" t="s">
        <v>16</v>
      </c>
      <c r="L156" s="22" t="s">
        <v>27</v>
      </c>
      <c r="M156" s="22" t="s">
        <v>1</v>
      </c>
      <c r="N156" s="22"/>
      <c r="O156" s="22"/>
      <c r="P156" s="44"/>
    </row>
    <row r="157" spans="1:16" ht="12.75">
      <c r="A157" s="22">
        <v>6</v>
      </c>
      <c r="B157" s="23">
        <v>41547</v>
      </c>
      <c r="C157" s="22"/>
      <c r="D157" s="22" t="s">
        <v>20</v>
      </c>
      <c r="E157" s="22" t="s">
        <v>16</v>
      </c>
      <c r="F157" s="22" t="s">
        <v>40</v>
      </c>
      <c r="G157" s="22" t="s">
        <v>27</v>
      </c>
      <c r="H157" s="22"/>
      <c r="I157" s="22"/>
      <c r="J157" s="22" t="s">
        <v>19</v>
      </c>
      <c r="K157" s="22" t="s">
        <v>16</v>
      </c>
      <c r="L157" s="22" t="s">
        <v>27</v>
      </c>
      <c r="M157" s="22" t="s">
        <v>41</v>
      </c>
      <c r="N157" s="22"/>
      <c r="O157" s="22"/>
      <c r="P157" s="44"/>
    </row>
    <row r="158" spans="1:16" ht="12.75">
      <c r="A158" s="22">
        <v>0.65</v>
      </c>
      <c r="B158" s="23">
        <v>41547</v>
      </c>
      <c r="C158" s="22"/>
      <c r="D158" s="22" t="s">
        <v>20</v>
      </c>
      <c r="E158" s="22" t="s">
        <v>16</v>
      </c>
      <c r="F158" s="22" t="s">
        <v>40</v>
      </c>
      <c r="G158" s="22" t="s">
        <v>27</v>
      </c>
      <c r="H158" s="22"/>
      <c r="I158" s="22"/>
      <c r="J158" s="22" t="s">
        <v>19</v>
      </c>
      <c r="K158" s="22" t="s">
        <v>16</v>
      </c>
      <c r="L158" s="22" t="s">
        <v>27</v>
      </c>
      <c r="M158" s="22" t="s">
        <v>42</v>
      </c>
      <c r="N158" s="22"/>
      <c r="O158" s="22"/>
      <c r="P158" s="44"/>
    </row>
    <row r="159" spans="1:16" ht="12.75">
      <c r="A159" s="22">
        <v>100</v>
      </c>
      <c r="B159" s="23">
        <v>41547</v>
      </c>
      <c r="C159" s="22"/>
      <c r="D159" s="22" t="s">
        <v>20</v>
      </c>
      <c r="E159" s="22" t="s">
        <v>16</v>
      </c>
      <c r="F159" s="22" t="s">
        <v>40</v>
      </c>
      <c r="G159" s="22" t="s">
        <v>27</v>
      </c>
      <c r="H159" s="22"/>
      <c r="I159" s="22"/>
      <c r="J159" s="22" t="s">
        <v>19</v>
      </c>
      <c r="K159" s="22" t="s">
        <v>16</v>
      </c>
      <c r="L159" s="22" t="s">
        <v>71</v>
      </c>
      <c r="M159" s="22"/>
      <c r="N159" s="22"/>
      <c r="O159" s="22"/>
      <c r="P159" s="44"/>
    </row>
    <row r="160" spans="1:16" ht="12.75">
      <c r="A160" s="22">
        <v>583</v>
      </c>
      <c r="B160" s="23">
        <v>41578</v>
      </c>
      <c r="C160" s="22"/>
      <c r="D160" s="22" t="s">
        <v>15</v>
      </c>
      <c r="E160" s="22" t="s">
        <v>16</v>
      </c>
      <c r="F160" s="22" t="s">
        <v>22</v>
      </c>
      <c r="G160" s="22" t="s">
        <v>23</v>
      </c>
      <c r="H160" s="22"/>
      <c r="I160" s="22"/>
      <c r="J160" s="22" t="s">
        <v>34</v>
      </c>
      <c r="K160" s="22" t="s">
        <v>16</v>
      </c>
      <c r="L160" s="22" t="s">
        <v>35</v>
      </c>
      <c r="M160" s="22" t="s">
        <v>72</v>
      </c>
      <c r="N160" s="22"/>
      <c r="O160" s="22"/>
      <c r="P160" s="44" t="s">
        <v>193</v>
      </c>
    </row>
    <row r="161" spans="1:16" ht="12.75">
      <c r="A161" s="22">
        <v>1464.52</v>
      </c>
      <c r="B161" s="23">
        <v>41578</v>
      </c>
      <c r="C161" s="22"/>
      <c r="D161" s="22" t="s">
        <v>20</v>
      </c>
      <c r="E161" s="22" t="s">
        <v>16</v>
      </c>
      <c r="F161" s="22" t="s">
        <v>40</v>
      </c>
      <c r="G161" s="22" t="s">
        <v>27</v>
      </c>
      <c r="H161" s="22"/>
      <c r="I161" s="22"/>
      <c r="J161" s="22" t="s">
        <v>19</v>
      </c>
      <c r="K161" s="22" t="s">
        <v>16</v>
      </c>
      <c r="L161" s="22" t="s">
        <v>27</v>
      </c>
      <c r="M161" s="22" t="s">
        <v>0</v>
      </c>
      <c r="N161" s="22"/>
      <c r="O161" s="22"/>
      <c r="P161" s="44"/>
    </row>
    <row r="162" spans="1:16" ht="12.75">
      <c r="A162" s="22">
        <v>19</v>
      </c>
      <c r="B162" s="23">
        <v>41578</v>
      </c>
      <c r="C162" s="22"/>
      <c r="D162" s="22" t="s">
        <v>20</v>
      </c>
      <c r="E162" s="22" t="s">
        <v>16</v>
      </c>
      <c r="F162" s="22" t="s">
        <v>40</v>
      </c>
      <c r="G162" s="22" t="s">
        <v>27</v>
      </c>
      <c r="H162" s="22"/>
      <c r="I162" s="22"/>
      <c r="J162" s="22" t="s">
        <v>19</v>
      </c>
      <c r="K162" s="22" t="s">
        <v>16</v>
      </c>
      <c r="L162" s="22" t="s">
        <v>27</v>
      </c>
      <c r="M162" s="22" t="s">
        <v>1</v>
      </c>
      <c r="N162" s="22"/>
      <c r="O162" s="22"/>
      <c r="P162" s="44"/>
    </row>
    <row r="163" spans="1:16" ht="12.75">
      <c r="A163" s="22">
        <v>10</v>
      </c>
      <c r="B163" s="23">
        <v>41578</v>
      </c>
      <c r="C163" s="22"/>
      <c r="D163" s="22" t="s">
        <v>20</v>
      </c>
      <c r="E163" s="22" t="s">
        <v>16</v>
      </c>
      <c r="F163" s="22" t="s">
        <v>40</v>
      </c>
      <c r="G163" s="22" t="s">
        <v>27</v>
      </c>
      <c r="H163" s="22"/>
      <c r="I163" s="22"/>
      <c r="J163" s="22" t="s">
        <v>19</v>
      </c>
      <c r="K163" s="22" t="s">
        <v>16</v>
      </c>
      <c r="L163" s="22" t="s">
        <v>27</v>
      </c>
      <c r="M163" s="22" t="s">
        <v>41</v>
      </c>
      <c r="N163" s="22"/>
      <c r="O163" s="22"/>
      <c r="P163" s="44"/>
    </row>
    <row r="164" spans="1:16" ht="12.75">
      <c r="A164" s="22">
        <v>0.65</v>
      </c>
      <c r="B164" s="23">
        <v>41578</v>
      </c>
      <c r="C164" s="22"/>
      <c r="D164" s="22" t="s">
        <v>20</v>
      </c>
      <c r="E164" s="22" t="s">
        <v>16</v>
      </c>
      <c r="F164" s="22" t="s">
        <v>40</v>
      </c>
      <c r="G164" s="22" t="s">
        <v>27</v>
      </c>
      <c r="H164" s="22"/>
      <c r="I164" s="22"/>
      <c r="J164" s="22" t="s">
        <v>19</v>
      </c>
      <c r="K164" s="22" t="s">
        <v>16</v>
      </c>
      <c r="L164" s="22" t="s">
        <v>27</v>
      </c>
      <c r="M164" s="22" t="s">
        <v>42</v>
      </c>
      <c r="N164" s="22"/>
      <c r="O164" s="22"/>
      <c r="P164" s="44"/>
    </row>
    <row r="165" spans="1:16" ht="12.75">
      <c r="A165" s="22">
        <v>280</v>
      </c>
      <c r="B165" s="23">
        <v>41578</v>
      </c>
      <c r="C165" s="22"/>
      <c r="D165" s="22" t="s">
        <v>20</v>
      </c>
      <c r="E165" s="22" t="s">
        <v>16</v>
      </c>
      <c r="F165" s="22" t="s">
        <v>40</v>
      </c>
      <c r="G165" s="22" t="s">
        <v>27</v>
      </c>
      <c r="H165" s="22"/>
      <c r="I165" s="22"/>
      <c r="J165" s="22" t="s">
        <v>19</v>
      </c>
      <c r="K165" s="22" t="s">
        <v>16</v>
      </c>
      <c r="L165" s="22" t="s">
        <v>71</v>
      </c>
      <c r="M165" s="22"/>
      <c r="N165" s="22"/>
      <c r="O165" s="22"/>
      <c r="P165" s="44"/>
    </row>
    <row r="166" spans="1:16" ht="12.75">
      <c r="A166" s="22">
        <v>636</v>
      </c>
      <c r="B166" s="23">
        <v>41608</v>
      </c>
      <c r="C166" s="22"/>
      <c r="D166" s="22" t="s">
        <v>15</v>
      </c>
      <c r="E166" s="22" t="s">
        <v>16</v>
      </c>
      <c r="F166" s="22" t="s">
        <v>22</v>
      </c>
      <c r="G166" s="22" t="s">
        <v>23</v>
      </c>
      <c r="H166" s="22"/>
      <c r="I166" s="22"/>
      <c r="J166" s="22" t="s">
        <v>34</v>
      </c>
      <c r="K166" s="22" t="s">
        <v>16</v>
      </c>
      <c r="L166" s="22" t="s">
        <v>35</v>
      </c>
      <c r="M166" s="22" t="s">
        <v>72</v>
      </c>
      <c r="N166" s="22"/>
      <c r="O166" s="22"/>
      <c r="P166" s="44" t="s">
        <v>383</v>
      </c>
    </row>
    <row r="167" spans="1:16" ht="12.75">
      <c r="A167" s="22">
        <v>1485.02</v>
      </c>
      <c r="B167" s="23">
        <v>41608</v>
      </c>
      <c r="C167" s="22"/>
      <c r="D167" s="22" t="s">
        <v>20</v>
      </c>
      <c r="E167" s="22" t="s">
        <v>16</v>
      </c>
      <c r="F167" s="22" t="s">
        <v>40</v>
      </c>
      <c r="G167" s="22" t="s">
        <v>27</v>
      </c>
      <c r="H167" s="22"/>
      <c r="I167" s="22"/>
      <c r="J167" s="22" t="s">
        <v>19</v>
      </c>
      <c r="K167" s="22" t="s">
        <v>16</v>
      </c>
      <c r="L167" s="22" t="s">
        <v>27</v>
      </c>
      <c r="M167" s="22" t="s">
        <v>0</v>
      </c>
      <c r="N167" s="22"/>
      <c r="O167" s="22"/>
      <c r="P167" s="44"/>
    </row>
    <row r="168" spans="1:16" ht="12.75">
      <c r="A168" s="22">
        <v>9</v>
      </c>
      <c r="B168" s="23">
        <v>41608</v>
      </c>
      <c r="C168" s="22"/>
      <c r="D168" s="22" t="s">
        <v>20</v>
      </c>
      <c r="E168" s="22" t="s">
        <v>16</v>
      </c>
      <c r="F168" s="22" t="s">
        <v>40</v>
      </c>
      <c r="G168" s="22" t="s">
        <v>27</v>
      </c>
      <c r="H168" s="22"/>
      <c r="I168" s="22"/>
      <c r="J168" s="22" t="s">
        <v>19</v>
      </c>
      <c r="K168" s="22" t="s">
        <v>16</v>
      </c>
      <c r="L168" s="22" t="s">
        <v>27</v>
      </c>
      <c r="M168" s="22" t="s">
        <v>1</v>
      </c>
      <c r="N168" s="22"/>
      <c r="O168" s="22"/>
      <c r="P168" s="44"/>
    </row>
    <row r="169" spans="1:16" ht="12.75">
      <c r="A169" s="22">
        <v>8</v>
      </c>
      <c r="B169" s="23">
        <v>41608</v>
      </c>
      <c r="C169" s="22"/>
      <c r="D169" s="22" t="s">
        <v>20</v>
      </c>
      <c r="E169" s="22" t="s">
        <v>16</v>
      </c>
      <c r="F169" s="22" t="s">
        <v>40</v>
      </c>
      <c r="G169" s="22" t="s">
        <v>27</v>
      </c>
      <c r="H169" s="22"/>
      <c r="I169" s="22"/>
      <c r="J169" s="22" t="s">
        <v>19</v>
      </c>
      <c r="K169" s="22" t="s">
        <v>16</v>
      </c>
      <c r="L169" s="22" t="s">
        <v>27</v>
      </c>
      <c r="M169" s="22" t="s">
        <v>41</v>
      </c>
      <c r="N169" s="22"/>
      <c r="O169" s="22"/>
      <c r="P169" s="44"/>
    </row>
    <row r="170" spans="1:16" ht="12.75">
      <c r="A170" s="22">
        <v>0.65</v>
      </c>
      <c r="B170" s="23">
        <v>41608</v>
      </c>
      <c r="C170" s="22"/>
      <c r="D170" s="22" t="s">
        <v>20</v>
      </c>
      <c r="E170" s="22" t="s">
        <v>16</v>
      </c>
      <c r="F170" s="22" t="s">
        <v>40</v>
      </c>
      <c r="G170" s="22" t="s">
        <v>27</v>
      </c>
      <c r="H170" s="22"/>
      <c r="I170" s="22"/>
      <c r="J170" s="22" t="s">
        <v>19</v>
      </c>
      <c r="K170" s="22" t="s">
        <v>16</v>
      </c>
      <c r="L170" s="22" t="s">
        <v>27</v>
      </c>
      <c r="M170" s="22" t="s">
        <v>42</v>
      </c>
      <c r="N170" s="22"/>
      <c r="O170" s="22"/>
      <c r="P170" s="44"/>
    </row>
    <row r="171" spans="1:16" ht="12.75">
      <c r="A171" s="22">
        <v>40</v>
      </c>
      <c r="B171" s="23">
        <v>41608</v>
      </c>
      <c r="C171" s="22"/>
      <c r="D171" s="22" t="s">
        <v>20</v>
      </c>
      <c r="E171" s="22" t="s">
        <v>16</v>
      </c>
      <c r="F171" s="22" t="s">
        <v>40</v>
      </c>
      <c r="G171" s="22" t="s">
        <v>27</v>
      </c>
      <c r="H171" s="22"/>
      <c r="I171" s="22"/>
      <c r="J171" s="22" t="s">
        <v>19</v>
      </c>
      <c r="K171" s="22" t="s">
        <v>16</v>
      </c>
      <c r="L171" s="22" t="s">
        <v>71</v>
      </c>
      <c r="M171" s="22"/>
      <c r="N171" s="22"/>
      <c r="O171" s="22"/>
      <c r="P171" s="44"/>
    </row>
    <row r="172" spans="1:16" ht="12.75">
      <c r="A172" s="22">
        <v>688</v>
      </c>
      <c r="B172" s="23">
        <v>41639</v>
      </c>
      <c r="C172" s="22"/>
      <c r="D172" s="22" t="s">
        <v>15</v>
      </c>
      <c r="E172" s="22" t="s">
        <v>16</v>
      </c>
      <c r="F172" s="22" t="s">
        <v>22</v>
      </c>
      <c r="G172" s="22" t="s">
        <v>23</v>
      </c>
      <c r="H172" s="22"/>
      <c r="I172" s="22"/>
      <c r="J172" s="22" t="s">
        <v>34</v>
      </c>
      <c r="K172" s="22" t="s">
        <v>16</v>
      </c>
      <c r="L172" s="22" t="s">
        <v>35</v>
      </c>
      <c r="M172" s="22" t="s">
        <v>72</v>
      </c>
      <c r="N172" s="22"/>
      <c r="O172" s="22"/>
      <c r="P172" s="44" t="s">
        <v>193</v>
      </c>
    </row>
    <row r="173" spans="1:16" ht="12.75">
      <c r="A173" s="22">
        <v>1518.64</v>
      </c>
      <c r="B173" s="23">
        <v>41639</v>
      </c>
      <c r="C173" s="22"/>
      <c r="D173" s="22" t="s">
        <v>20</v>
      </c>
      <c r="E173" s="22" t="s">
        <v>16</v>
      </c>
      <c r="F173" s="22" t="s">
        <v>40</v>
      </c>
      <c r="G173" s="22" t="s">
        <v>27</v>
      </c>
      <c r="H173" s="22"/>
      <c r="I173" s="22"/>
      <c r="J173" s="22" t="s">
        <v>19</v>
      </c>
      <c r="K173" s="22" t="s">
        <v>16</v>
      </c>
      <c r="L173" s="22" t="s">
        <v>27</v>
      </c>
      <c r="M173" s="22" t="s">
        <v>0</v>
      </c>
      <c r="N173" s="22"/>
      <c r="O173" s="22"/>
      <c r="P173" s="44"/>
    </row>
    <row r="174" spans="1:16" ht="12.75">
      <c r="A174" s="22">
        <v>13</v>
      </c>
      <c r="B174" s="23">
        <v>41639</v>
      </c>
      <c r="C174" s="22"/>
      <c r="D174" s="22" t="s">
        <v>20</v>
      </c>
      <c r="E174" s="22" t="s">
        <v>16</v>
      </c>
      <c r="F174" s="22" t="s">
        <v>40</v>
      </c>
      <c r="G174" s="22" t="s">
        <v>27</v>
      </c>
      <c r="H174" s="22"/>
      <c r="I174" s="22"/>
      <c r="J174" s="22" t="s">
        <v>19</v>
      </c>
      <c r="K174" s="22" t="s">
        <v>16</v>
      </c>
      <c r="L174" s="22" t="s">
        <v>27</v>
      </c>
      <c r="M174" s="22" t="s">
        <v>1</v>
      </c>
      <c r="N174" s="22"/>
      <c r="O174" s="22"/>
      <c r="P174" s="44"/>
    </row>
    <row r="175" spans="1:16" ht="12.75">
      <c r="A175" s="22">
        <v>7</v>
      </c>
      <c r="B175" s="23">
        <v>41639</v>
      </c>
      <c r="C175" s="22"/>
      <c r="D175" s="22" t="s">
        <v>20</v>
      </c>
      <c r="E175" s="22" t="s">
        <v>16</v>
      </c>
      <c r="F175" s="22" t="s">
        <v>40</v>
      </c>
      <c r="G175" s="22" t="s">
        <v>27</v>
      </c>
      <c r="H175" s="22"/>
      <c r="I175" s="22"/>
      <c r="J175" s="22" t="s">
        <v>19</v>
      </c>
      <c r="K175" s="22" t="s">
        <v>16</v>
      </c>
      <c r="L175" s="22" t="s">
        <v>27</v>
      </c>
      <c r="M175" s="22" t="s">
        <v>41</v>
      </c>
      <c r="N175" s="22"/>
      <c r="O175" s="22"/>
      <c r="P175" s="44"/>
    </row>
    <row r="176" spans="1:16" ht="12.75">
      <c r="A176" s="22">
        <v>0.65</v>
      </c>
      <c r="B176" s="23">
        <v>41639</v>
      </c>
      <c r="C176" s="22"/>
      <c r="D176" s="22" t="s">
        <v>20</v>
      </c>
      <c r="E176" s="22" t="s">
        <v>16</v>
      </c>
      <c r="F176" s="22" t="s">
        <v>40</v>
      </c>
      <c r="G176" s="22" t="s">
        <v>27</v>
      </c>
      <c r="H176" s="22"/>
      <c r="I176" s="22"/>
      <c r="J176" s="22" t="s">
        <v>19</v>
      </c>
      <c r="K176" s="22" t="s">
        <v>16</v>
      </c>
      <c r="L176" s="22" t="s">
        <v>27</v>
      </c>
      <c r="M176" s="22" t="s">
        <v>42</v>
      </c>
      <c r="N176" s="22"/>
      <c r="O176" s="22"/>
      <c r="P176" s="44"/>
    </row>
    <row r="177" spans="1:16" ht="12.75">
      <c r="A177" s="22">
        <v>70</v>
      </c>
      <c r="B177" s="23">
        <v>41639</v>
      </c>
      <c r="C177" s="22"/>
      <c r="D177" s="22" t="s">
        <v>20</v>
      </c>
      <c r="E177" s="22" t="s">
        <v>16</v>
      </c>
      <c r="F177" s="22" t="s">
        <v>40</v>
      </c>
      <c r="G177" s="22" t="s">
        <v>27</v>
      </c>
      <c r="H177" s="22"/>
      <c r="I177" s="22"/>
      <c r="J177" s="22" t="s">
        <v>19</v>
      </c>
      <c r="K177" s="22" t="s">
        <v>16</v>
      </c>
      <c r="L177" s="22" t="s">
        <v>71</v>
      </c>
      <c r="M177" s="22"/>
      <c r="N177" s="22"/>
      <c r="O177" s="22"/>
      <c r="P177" s="44"/>
    </row>
    <row r="178" spans="1:16" ht="12.75">
      <c r="A178" s="22">
        <v>642</v>
      </c>
      <c r="B178" s="23">
        <v>41667</v>
      </c>
      <c r="C178" s="22"/>
      <c r="D178" s="22" t="s">
        <v>15</v>
      </c>
      <c r="E178" s="22" t="s">
        <v>16</v>
      </c>
      <c r="F178" s="22" t="s">
        <v>22</v>
      </c>
      <c r="G178" s="22" t="s">
        <v>23</v>
      </c>
      <c r="H178" s="22"/>
      <c r="I178" s="22"/>
      <c r="J178" s="22" t="s">
        <v>34</v>
      </c>
      <c r="K178" s="22" t="s">
        <v>16</v>
      </c>
      <c r="L178" s="22" t="s">
        <v>21</v>
      </c>
      <c r="M178" s="22" t="s">
        <v>44</v>
      </c>
      <c r="N178" s="22"/>
      <c r="O178" s="22"/>
      <c r="P178" s="44" t="s">
        <v>215</v>
      </c>
    </row>
    <row r="179" spans="1:16" ht="12.75">
      <c r="A179" s="22">
        <v>1000</v>
      </c>
      <c r="B179" s="23">
        <v>41667</v>
      </c>
      <c r="C179" s="22"/>
      <c r="D179" s="22" t="s">
        <v>15</v>
      </c>
      <c r="E179" s="22" t="s">
        <v>16</v>
      </c>
      <c r="F179" s="22" t="s">
        <v>22</v>
      </c>
      <c r="G179" s="22" t="s">
        <v>26</v>
      </c>
      <c r="H179" s="22"/>
      <c r="I179" s="22"/>
      <c r="J179" s="22" t="s">
        <v>34</v>
      </c>
      <c r="K179" s="22" t="s">
        <v>16</v>
      </c>
      <c r="L179" s="22" t="s">
        <v>21</v>
      </c>
      <c r="M179" s="22" t="s">
        <v>44</v>
      </c>
      <c r="N179" s="22"/>
      <c r="O179" s="22"/>
      <c r="P179" s="44" t="s">
        <v>217</v>
      </c>
    </row>
    <row r="180" spans="1:16" ht="12.75">
      <c r="A180" s="22">
        <v>1547.34</v>
      </c>
      <c r="B180" s="23">
        <v>41670</v>
      </c>
      <c r="C180" s="22"/>
      <c r="D180" s="22" t="s">
        <v>20</v>
      </c>
      <c r="E180" s="22" t="s">
        <v>16</v>
      </c>
      <c r="F180" s="22" t="s">
        <v>40</v>
      </c>
      <c r="G180" s="22" t="s">
        <v>27</v>
      </c>
      <c r="H180" s="22"/>
      <c r="I180" s="22"/>
      <c r="J180" s="22" t="s">
        <v>19</v>
      </c>
      <c r="K180" s="22" t="s">
        <v>16</v>
      </c>
      <c r="L180" s="22" t="s">
        <v>27</v>
      </c>
      <c r="M180" s="22" t="s">
        <v>0</v>
      </c>
      <c r="N180" s="22"/>
      <c r="O180" s="22"/>
      <c r="P180" s="44"/>
    </row>
    <row r="181" spans="1:16" ht="12.75">
      <c r="A181" s="22">
        <v>17</v>
      </c>
      <c r="B181" s="23">
        <v>41670</v>
      </c>
      <c r="C181" s="22"/>
      <c r="D181" s="22" t="s">
        <v>20</v>
      </c>
      <c r="E181" s="22" t="s">
        <v>16</v>
      </c>
      <c r="F181" s="22" t="s">
        <v>40</v>
      </c>
      <c r="G181" s="22" t="s">
        <v>27</v>
      </c>
      <c r="H181" s="22"/>
      <c r="I181" s="22"/>
      <c r="J181" s="22" t="s">
        <v>19</v>
      </c>
      <c r="K181" s="22" t="s">
        <v>16</v>
      </c>
      <c r="L181" s="22" t="s">
        <v>27</v>
      </c>
      <c r="M181" s="22" t="s">
        <v>1</v>
      </c>
      <c r="N181" s="22"/>
      <c r="O181" s="22"/>
      <c r="P181" s="44"/>
    </row>
    <row r="182" spans="1:16" ht="12.75">
      <c r="A182" s="22">
        <v>17</v>
      </c>
      <c r="B182" s="23">
        <v>41670</v>
      </c>
      <c r="C182" s="22"/>
      <c r="D182" s="22" t="s">
        <v>20</v>
      </c>
      <c r="E182" s="22" t="s">
        <v>16</v>
      </c>
      <c r="F182" s="22" t="s">
        <v>40</v>
      </c>
      <c r="G182" s="22" t="s">
        <v>27</v>
      </c>
      <c r="H182" s="22"/>
      <c r="I182" s="22"/>
      <c r="J182" s="22" t="s">
        <v>19</v>
      </c>
      <c r="K182" s="22" t="s">
        <v>16</v>
      </c>
      <c r="L182" s="22" t="s">
        <v>27</v>
      </c>
      <c r="M182" s="22" t="s">
        <v>41</v>
      </c>
      <c r="N182" s="22"/>
      <c r="O182" s="22"/>
      <c r="P182" s="44"/>
    </row>
    <row r="183" spans="1:16" ht="12.75">
      <c r="A183" s="22">
        <v>0.65</v>
      </c>
      <c r="B183" s="23">
        <v>41670</v>
      </c>
      <c r="C183" s="22"/>
      <c r="D183" s="22" t="s">
        <v>20</v>
      </c>
      <c r="E183" s="22" t="s">
        <v>16</v>
      </c>
      <c r="F183" s="22" t="s">
        <v>40</v>
      </c>
      <c r="G183" s="22" t="s">
        <v>27</v>
      </c>
      <c r="H183" s="22"/>
      <c r="I183" s="22"/>
      <c r="J183" s="22" t="s">
        <v>19</v>
      </c>
      <c r="K183" s="22" t="s">
        <v>16</v>
      </c>
      <c r="L183" s="22" t="s">
        <v>27</v>
      </c>
      <c r="M183" s="22" t="s">
        <v>42</v>
      </c>
      <c r="N183" s="22"/>
      <c r="O183" s="22"/>
      <c r="P183" s="44"/>
    </row>
    <row r="184" spans="1:16" ht="12.75">
      <c r="A184" s="22">
        <v>85</v>
      </c>
      <c r="B184" s="23">
        <v>41670</v>
      </c>
      <c r="C184" s="22"/>
      <c r="D184" s="22" t="s">
        <v>20</v>
      </c>
      <c r="E184" s="22" t="s">
        <v>16</v>
      </c>
      <c r="F184" s="22" t="s">
        <v>40</v>
      </c>
      <c r="G184" s="22" t="s">
        <v>27</v>
      </c>
      <c r="H184" s="22"/>
      <c r="I184" s="22"/>
      <c r="J184" s="22" t="s">
        <v>19</v>
      </c>
      <c r="K184" s="22" t="s">
        <v>16</v>
      </c>
      <c r="L184" s="22" t="s">
        <v>71</v>
      </c>
      <c r="M184" s="22"/>
      <c r="N184" s="22"/>
      <c r="O184" s="22"/>
      <c r="P184" s="44"/>
    </row>
    <row r="185" spans="1:16" ht="12.75">
      <c r="A185" s="22">
        <v>234.81</v>
      </c>
      <c r="B185" s="23">
        <v>41689</v>
      </c>
      <c r="C185" s="22"/>
      <c r="D185" s="22" t="s">
        <v>15</v>
      </c>
      <c r="E185" s="22" t="s">
        <v>16</v>
      </c>
      <c r="F185" s="22" t="s">
        <v>90</v>
      </c>
      <c r="G185" s="22"/>
      <c r="H185" s="22"/>
      <c r="I185" s="22"/>
      <c r="J185" s="22" t="s">
        <v>20</v>
      </c>
      <c r="K185" s="22" t="s">
        <v>16</v>
      </c>
      <c r="L185" s="22" t="s">
        <v>91</v>
      </c>
      <c r="M185" s="22" t="s">
        <v>92</v>
      </c>
      <c r="N185" s="22"/>
      <c r="O185" s="22"/>
      <c r="P185" s="22"/>
    </row>
    <row r="186" spans="1:16" ht="12.75">
      <c r="A186" s="22">
        <v>150</v>
      </c>
      <c r="B186" s="23">
        <v>41692</v>
      </c>
      <c r="C186" s="22"/>
      <c r="D186" s="22" t="s">
        <v>15</v>
      </c>
      <c r="E186" s="22" t="s">
        <v>16</v>
      </c>
      <c r="F186" s="22" t="s">
        <v>36</v>
      </c>
      <c r="G186" s="22" t="s">
        <v>37</v>
      </c>
      <c r="H186" s="22"/>
      <c r="I186" s="22"/>
      <c r="J186" s="22" t="s">
        <v>34</v>
      </c>
      <c r="K186" s="22" t="s">
        <v>16</v>
      </c>
      <c r="L186" s="22" t="s">
        <v>21</v>
      </c>
      <c r="M186" s="22" t="s">
        <v>44</v>
      </c>
      <c r="N186" s="22"/>
      <c r="O186" s="22"/>
      <c r="P186" s="44" t="s">
        <v>221</v>
      </c>
    </row>
    <row r="187" spans="1:16" ht="12.75">
      <c r="A187" s="22">
        <v>578</v>
      </c>
      <c r="B187" s="23">
        <v>41698</v>
      </c>
      <c r="C187" s="22"/>
      <c r="D187" s="22" t="s">
        <v>15</v>
      </c>
      <c r="E187" s="22" t="s">
        <v>16</v>
      </c>
      <c r="F187" s="22" t="s">
        <v>22</v>
      </c>
      <c r="G187" s="22" t="s">
        <v>23</v>
      </c>
      <c r="H187" s="22"/>
      <c r="I187" s="22"/>
      <c r="J187" s="22" t="s">
        <v>34</v>
      </c>
      <c r="K187" s="22" t="s">
        <v>16</v>
      </c>
      <c r="L187" s="22" t="s">
        <v>21</v>
      </c>
      <c r="M187" s="22" t="s">
        <v>44</v>
      </c>
      <c r="N187" s="22"/>
      <c r="O187" s="22"/>
      <c r="P187" s="44" t="s">
        <v>223</v>
      </c>
    </row>
    <row r="188" spans="1:16" ht="12.75">
      <c r="A188" s="22">
        <v>1568.66</v>
      </c>
      <c r="B188" s="23">
        <v>41698</v>
      </c>
      <c r="C188" s="22"/>
      <c r="D188" s="22" t="s">
        <v>20</v>
      </c>
      <c r="E188" s="22" t="s">
        <v>16</v>
      </c>
      <c r="F188" s="22" t="s">
        <v>40</v>
      </c>
      <c r="G188" s="22" t="s">
        <v>27</v>
      </c>
      <c r="H188" s="22"/>
      <c r="I188" s="22"/>
      <c r="J188" s="22" t="s">
        <v>19</v>
      </c>
      <c r="K188" s="22" t="s">
        <v>16</v>
      </c>
      <c r="L188" s="22" t="s">
        <v>27</v>
      </c>
      <c r="M188" s="22" t="s">
        <v>0</v>
      </c>
      <c r="N188" s="22"/>
      <c r="O188" s="22"/>
      <c r="P188" s="44"/>
    </row>
    <row r="189" spans="1:16" ht="12.75">
      <c r="A189" s="22">
        <v>6</v>
      </c>
      <c r="B189" s="23">
        <v>41698</v>
      </c>
      <c r="C189" s="22"/>
      <c r="D189" s="22" t="s">
        <v>20</v>
      </c>
      <c r="E189" s="22" t="s">
        <v>16</v>
      </c>
      <c r="F189" s="22" t="s">
        <v>40</v>
      </c>
      <c r="G189" s="22" t="s">
        <v>27</v>
      </c>
      <c r="H189" s="22"/>
      <c r="I189" s="22"/>
      <c r="J189" s="22" t="s">
        <v>19</v>
      </c>
      <c r="K189" s="22" t="s">
        <v>16</v>
      </c>
      <c r="L189" s="22" t="s">
        <v>27</v>
      </c>
      <c r="M189" s="22" t="s">
        <v>1</v>
      </c>
      <c r="N189" s="22"/>
      <c r="O189" s="22"/>
      <c r="P189" s="44"/>
    </row>
    <row r="190" spans="1:16" ht="12.75">
      <c r="A190" s="22">
        <v>18</v>
      </c>
      <c r="B190" s="23">
        <v>41698</v>
      </c>
      <c r="C190" s="22"/>
      <c r="D190" s="22" t="s">
        <v>20</v>
      </c>
      <c r="E190" s="22" t="s">
        <v>16</v>
      </c>
      <c r="F190" s="22" t="s">
        <v>40</v>
      </c>
      <c r="G190" s="22" t="s">
        <v>27</v>
      </c>
      <c r="H190" s="22"/>
      <c r="I190" s="22"/>
      <c r="J190" s="22" t="s">
        <v>19</v>
      </c>
      <c r="K190" s="22" t="s">
        <v>16</v>
      </c>
      <c r="L190" s="22" t="s">
        <v>27</v>
      </c>
      <c r="M190" s="22" t="s">
        <v>41</v>
      </c>
      <c r="N190" s="22"/>
      <c r="O190" s="22"/>
      <c r="P190" s="44"/>
    </row>
    <row r="191" spans="1:16" ht="12.75">
      <c r="A191" s="22">
        <v>0</v>
      </c>
      <c r="B191" s="23">
        <v>41698</v>
      </c>
      <c r="C191" s="22"/>
      <c r="D191" s="22" t="s">
        <v>20</v>
      </c>
      <c r="E191" s="22" t="s">
        <v>16</v>
      </c>
      <c r="F191" s="22" t="s">
        <v>40</v>
      </c>
      <c r="G191" s="22" t="s">
        <v>27</v>
      </c>
      <c r="H191" s="22"/>
      <c r="I191" s="22"/>
      <c r="J191" s="22" t="s">
        <v>19</v>
      </c>
      <c r="K191" s="22" t="s">
        <v>16</v>
      </c>
      <c r="L191" s="22" t="s">
        <v>27</v>
      </c>
      <c r="M191" s="22" t="s">
        <v>42</v>
      </c>
      <c r="N191" s="22"/>
      <c r="O191" s="22"/>
      <c r="P191" s="44"/>
    </row>
    <row r="192" spans="1:16" ht="12.75">
      <c r="A192" s="22">
        <v>0</v>
      </c>
      <c r="B192" s="23">
        <v>41698</v>
      </c>
      <c r="C192" s="22"/>
      <c r="D192" s="22" t="s">
        <v>20</v>
      </c>
      <c r="E192" s="22" t="s">
        <v>16</v>
      </c>
      <c r="F192" s="22" t="s">
        <v>40</v>
      </c>
      <c r="G192" s="22" t="s">
        <v>27</v>
      </c>
      <c r="H192" s="22"/>
      <c r="I192" s="22"/>
      <c r="J192" s="22" t="s">
        <v>19</v>
      </c>
      <c r="K192" s="22" t="s">
        <v>16</v>
      </c>
      <c r="L192" s="22" t="s">
        <v>71</v>
      </c>
      <c r="M192" s="22"/>
      <c r="N192" s="22"/>
      <c r="O192" s="22"/>
      <c r="P192" s="44"/>
    </row>
    <row r="193" spans="1:16" ht="12.75">
      <c r="A193" s="22">
        <v>18.08</v>
      </c>
      <c r="B193" s="23">
        <v>41720</v>
      </c>
      <c r="C193" s="22"/>
      <c r="D193" s="22" t="s">
        <v>15</v>
      </c>
      <c r="E193" s="22" t="s">
        <v>16</v>
      </c>
      <c r="F193" s="22" t="s">
        <v>179</v>
      </c>
      <c r="G193" s="22"/>
      <c r="H193" s="22"/>
      <c r="I193" s="22"/>
      <c r="J193" s="22" t="s">
        <v>34</v>
      </c>
      <c r="K193" s="22" t="s">
        <v>16</v>
      </c>
      <c r="L193" s="22" t="s">
        <v>35</v>
      </c>
      <c r="M193" s="22" t="s">
        <v>244</v>
      </c>
      <c r="N193" s="22"/>
      <c r="O193" s="22"/>
      <c r="P193" s="44"/>
    </row>
    <row r="194" spans="1:16" ht="12.75">
      <c r="A194" s="22">
        <v>642</v>
      </c>
      <c r="B194" s="23">
        <v>41724</v>
      </c>
      <c r="C194" s="22"/>
      <c r="D194" s="22" t="s">
        <v>15</v>
      </c>
      <c r="E194" s="22" t="s">
        <v>16</v>
      </c>
      <c r="F194" s="22" t="s">
        <v>22</v>
      </c>
      <c r="G194" s="22" t="s">
        <v>23</v>
      </c>
      <c r="H194" s="22"/>
      <c r="I194" s="22"/>
      <c r="J194" s="22" t="s">
        <v>34</v>
      </c>
      <c r="K194" s="22" t="s">
        <v>16</v>
      </c>
      <c r="L194" s="22" t="s">
        <v>21</v>
      </c>
      <c r="M194" s="22" t="s">
        <v>44</v>
      </c>
      <c r="N194" s="22"/>
      <c r="O194" s="22"/>
      <c r="P194" s="44" t="s">
        <v>193</v>
      </c>
    </row>
    <row r="195" spans="1:16" ht="12.75">
      <c r="A195" s="22">
        <v>1599</v>
      </c>
      <c r="B195" s="23">
        <v>41729</v>
      </c>
      <c r="C195" s="22"/>
      <c r="D195" s="22" t="s">
        <v>20</v>
      </c>
      <c r="E195" s="22" t="s">
        <v>16</v>
      </c>
      <c r="F195" s="22" t="s">
        <v>40</v>
      </c>
      <c r="G195" s="22" t="s">
        <v>27</v>
      </c>
      <c r="H195" s="22"/>
      <c r="I195" s="22"/>
      <c r="J195" s="22" t="s">
        <v>19</v>
      </c>
      <c r="K195" s="22" t="s">
        <v>16</v>
      </c>
      <c r="L195" s="22" t="s">
        <v>27</v>
      </c>
      <c r="M195" s="22" t="s">
        <v>0</v>
      </c>
      <c r="N195" s="22"/>
      <c r="O195" s="22"/>
      <c r="P195" s="44"/>
    </row>
    <row r="196" spans="1:16" ht="12.75">
      <c r="A196" s="22">
        <v>23</v>
      </c>
      <c r="B196" s="23">
        <v>41729</v>
      </c>
      <c r="C196" s="22"/>
      <c r="D196" s="22" t="s">
        <v>20</v>
      </c>
      <c r="E196" s="22" t="s">
        <v>16</v>
      </c>
      <c r="F196" s="22" t="s">
        <v>40</v>
      </c>
      <c r="G196" s="22" t="s">
        <v>27</v>
      </c>
      <c r="H196" s="22"/>
      <c r="I196" s="22"/>
      <c r="J196" s="22" t="s">
        <v>19</v>
      </c>
      <c r="K196" s="22" t="s">
        <v>16</v>
      </c>
      <c r="L196" s="22" t="s">
        <v>27</v>
      </c>
      <c r="M196" s="22" t="s">
        <v>1</v>
      </c>
      <c r="N196" s="22"/>
      <c r="O196" s="22"/>
      <c r="P196" s="44"/>
    </row>
    <row r="197" spans="1:16" ht="12.75">
      <c r="A197" s="22">
        <v>19</v>
      </c>
      <c r="B197" s="23">
        <v>41729</v>
      </c>
      <c r="C197" s="22"/>
      <c r="D197" s="22" t="s">
        <v>20</v>
      </c>
      <c r="E197" s="22" t="s">
        <v>16</v>
      </c>
      <c r="F197" s="22" t="s">
        <v>40</v>
      </c>
      <c r="G197" s="22" t="s">
        <v>27</v>
      </c>
      <c r="H197" s="22"/>
      <c r="I197" s="22"/>
      <c r="J197" s="22" t="s">
        <v>19</v>
      </c>
      <c r="K197" s="22" t="s">
        <v>16</v>
      </c>
      <c r="L197" s="22" t="s">
        <v>27</v>
      </c>
      <c r="M197" s="22" t="s">
        <v>41</v>
      </c>
      <c r="N197" s="22"/>
      <c r="O197" s="22"/>
      <c r="P197" s="44"/>
    </row>
    <row r="198" spans="1:16" ht="12.75">
      <c r="A198" s="22">
        <v>300</v>
      </c>
      <c r="B198" s="23">
        <v>41729</v>
      </c>
      <c r="C198" s="22"/>
      <c r="D198" s="22" t="s">
        <v>20</v>
      </c>
      <c r="E198" s="22" t="s">
        <v>16</v>
      </c>
      <c r="F198" s="22" t="s">
        <v>40</v>
      </c>
      <c r="G198" s="22" t="s">
        <v>27</v>
      </c>
      <c r="H198" s="22"/>
      <c r="I198" s="22"/>
      <c r="J198" s="22" t="s">
        <v>19</v>
      </c>
      <c r="K198" s="22" t="s">
        <v>16</v>
      </c>
      <c r="L198" s="22" t="s">
        <v>71</v>
      </c>
      <c r="M198" s="22"/>
      <c r="N198" s="22"/>
      <c r="O198" s="22"/>
      <c r="P198" s="44"/>
    </row>
    <row r="199" spans="1:16" ht="12.75">
      <c r="A199" s="22">
        <v>43.6</v>
      </c>
      <c r="B199" s="23">
        <v>41734</v>
      </c>
      <c r="C199" s="22"/>
      <c r="D199" s="22" t="s">
        <v>15</v>
      </c>
      <c r="E199" s="22" t="s">
        <v>16</v>
      </c>
      <c r="F199" s="22" t="s">
        <v>138</v>
      </c>
      <c r="G199" s="22"/>
      <c r="H199" s="22"/>
      <c r="I199" s="22"/>
      <c r="J199" s="22" t="s">
        <v>34</v>
      </c>
      <c r="K199" s="22" t="s">
        <v>16</v>
      </c>
      <c r="L199" s="22" t="s">
        <v>21</v>
      </c>
      <c r="M199" s="22" t="s">
        <v>44</v>
      </c>
      <c r="N199" s="22"/>
      <c r="O199" s="22"/>
      <c r="P199" s="44" t="s">
        <v>231</v>
      </c>
    </row>
    <row r="200" spans="1:16" ht="12.75">
      <c r="A200" s="22">
        <v>18.12</v>
      </c>
      <c r="B200" s="23">
        <v>41751</v>
      </c>
      <c r="C200" s="22"/>
      <c r="D200" s="22" t="s">
        <v>15</v>
      </c>
      <c r="E200" s="22" t="s">
        <v>16</v>
      </c>
      <c r="F200" s="22" t="s">
        <v>179</v>
      </c>
      <c r="G200" s="22"/>
      <c r="H200" s="22"/>
      <c r="I200" s="22"/>
      <c r="J200" s="22" t="s">
        <v>34</v>
      </c>
      <c r="K200" s="22" t="s">
        <v>16</v>
      </c>
      <c r="L200" s="22" t="s">
        <v>35</v>
      </c>
      <c r="M200" s="22" t="s">
        <v>244</v>
      </c>
      <c r="N200" s="22"/>
      <c r="O200" s="22"/>
      <c r="P200" s="44"/>
    </row>
    <row r="201" spans="1:16" ht="12.75">
      <c r="A201" s="22">
        <v>648</v>
      </c>
      <c r="B201" s="23">
        <v>41758</v>
      </c>
      <c r="C201" s="22"/>
      <c r="D201" s="22" t="s">
        <v>15</v>
      </c>
      <c r="E201" s="22" t="s">
        <v>16</v>
      </c>
      <c r="F201" s="22" t="s">
        <v>22</v>
      </c>
      <c r="G201" s="22" t="s">
        <v>23</v>
      </c>
      <c r="H201" s="22"/>
      <c r="I201" s="22"/>
      <c r="J201" s="22" t="s">
        <v>34</v>
      </c>
      <c r="K201" s="22" t="s">
        <v>16</v>
      </c>
      <c r="L201" s="22" t="s">
        <v>21</v>
      </c>
      <c r="M201" s="22" t="s">
        <v>44</v>
      </c>
      <c r="N201" s="22"/>
      <c r="O201" s="22"/>
      <c r="P201" s="44" t="s">
        <v>234</v>
      </c>
    </row>
    <row r="202" spans="1:16" ht="12.75">
      <c r="A202" s="22">
        <v>1643.28</v>
      </c>
      <c r="B202" s="23">
        <v>41759</v>
      </c>
      <c r="C202" s="22"/>
      <c r="D202" s="22" t="s">
        <v>20</v>
      </c>
      <c r="E202" s="22" t="s">
        <v>16</v>
      </c>
      <c r="F202" s="22" t="s">
        <v>40</v>
      </c>
      <c r="G202" s="22" t="s">
        <v>27</v>
      </c>
      <c r="H202" s="22"/>
      <c r="I202" s="22"/>
      <c r="J202" s="22" t="s">
        <v>19</v>
      </c>
      <c r="K202" s="22" t="s">
        <v>16</v>
      </c>
      <c r="L202" s="22" t="s">
        <v>27</v>
      </c>
      <c r="M202" s="22" t="s">
        <v>0</v>
      </c>
      <c r="N202" s="22"/>
      <c r="O202" s="22"/>
      <c r="P202" s="44"/>
    </row>
    <row r="203" spans="1:16" ht="12.75">
      <c r="A203" s="22">
        <v>12</v>
      </c>
      <c r="B203" s="23">
        <v>41759</v>
      </c>
      <c r="C203" s="22"/>
      <c r="D203" s="22" t="s">
        <v>20</v>
      </c>
      <c r="E203" s="22" t="s">
        <v>16</v>
      </c>
      <c r="F203" s="22" t="s">
        <v>40</v>
      </c>
      <c r="G203" s="22" t="s">
        <v>27</v>
      </c>
      <c r="H203" s="22"/>
      <c r="I203" s="22"/>
      <c r="J203" s="22" t="s">
        <v>19</v>
      </c>
      <c r="K203" s="22" t="s">
        <v>16</v>
      </c>
      <c r="L203" s="22" t="s">
        <v>27</v>
      </c>
      <c r="M203" s="22" t="s">
        <v>1</v>
      </c>
      <c r="N203" s="22"/>
      <c r="O203" s="22"/>
      <c r="P203" s="44"/>
    </row>
    <row r="204" spans="1:16" ht="12.75">
      <c r="A204" s="22">
        <v>18</v>
      </c>
      <c r="B204" s="23">
        <v>41759</v>
      </c>
      <c r="C204" s="22"/>
      <c r="D204" s="22" t="s">
        <v>20</v>
      </c>
      <c r="E204" s="22" t="s">
        <v>16</v>
      </c>
      <c r="F204" s="22" t="s">
        <v>40</v>
      </c>
      <c r="G204" s="22" t="s">
        <v>27</v>
      </c>
      <c r="H204" s="22"/>
      <c r="I204" s="22"/>
      <c r="J204" s="22" t="s">
        <v>19</v>
      </c>
      <c r="K204" s="22" t="s">
        <v>16</v>
      </c>
      <c r="L204" s="22" t="s">
        <v>27</v>
      </c>
      <c r="M204" s="22" t="s">
        <v>41</v>
      </c>
      <c r="N204" s="22"/>
      <c r="O204" s="22"/>
      <c r="P204" s="44"/>
    </row>
    <row r="205" spans="1:16" ht="12.75">
      <c r="A205" s="22">
        <v>98.25</v>
      </c>
      <c r="B205" s="23">
        <v>41759</v>
      </c>
      <c r="C205" s="22"/>
      <c r="D205" s="22" t="s">
        <v>15</v>
      </c>
      <c r="E205" s="22" t="s">
        <v>16</v>
      </c>
      <c r="F205" s="22" t="s">
        <v>239</v>
      </c>
      <c r="G205" s="22" t="s">
        <v>240</v>
      </c>
      <c r="H205" s="22"/>
      <c r="I205" s="22"/>
      <c r="J205" s="22" t="s">
        <v>34</v>
      </c>
      <c r="K205" s="22" t="s">
        <v>16</v>
      </c>
      <c r="L205" s="22" t="s">
        <v>35</v>
      </c>
      <c r="M205" s="22" t="s">
        <v>245</v>
      </c>
      <c r="N205" s="22"/>
      <c r="O205" s="22"/>
      <c r="P205" s="44" t="s">
        <v>241</v>
      </c>
    </row>
    <row r="206" spans="1:16" ht="12.75">
      <c r="A206" s="22">
        <v>80.74</v>
      </c>
      <c r="B206" s="23">
        <v>41759</v>
      </c>
      <c r="C206" s="22"/>
      <c r="D206" s="22" t="s">
        <v>15</v>
      </c>
      <c r="E206" s="22" t="s">
        <v>17</v>
      </c>
      <c r="F206" s="22" t="s">
        <v>18</v>
      </c>
      <c r="G206" s="22"/>
      <c r="H206" s="22"/>
      <c r="I206" s="22"/>
      <c r="J206" s="22" t="s">
        <v>34</v>
      </c>
      <c r="K206" s="22" t="s">
        <v>16</v>
      </c>
      <c r="L206" s="22" t="s">
        <v>35</v>
      </c>
      <c r="M206" s="22" t="s">
        <v>244</v>
      </c>
      <c r="N206" s="22"/>
      <c r="O206" s="22"/>
      <c r="P206" s="44" t="s">
        <v>270</v>
      </c>
    </row>
    <row r="207" spans="1:16" ht="12.75">
      <c r="A207" s="63">
        <v>98.25</v>
      </c>
      <c r="B207" s="59">
        <v>41762</v>
      </c>
      <c r="C207" s="63"/>
      <c r="D207" s="63" t="s">
        <v>34</v>
      </c>
      <c r="E207" s="63" t="s">
        <v>16</v>
      </c>
      <c r="F207" s="63" t="s">
        <v>245</v>
      </c>
      <c r="G207" s="63" t="s">
        <v>35</v>
      </c>
      <c r="H207" s="63"/>
      <c r="I207" s="63"/>
      <c r="J207" s="63" t="s">
        <v>34</v>
      </c>
      <c r="K207" s="63" t="s">
        <v>16</v>
      </c>
      <c r="L207" s="63" t="s">
        <v>21</v>
      </c>
      <c r="M207" s="63" t="s">
        <v>44</v>
      </c>
      <c r="N207" s="63"/>
      <c r="O207" s="63"/>
      <c r="P207" s="65" t="s">
        <v>242</v>
      </c>
    </row>
    <row r="208" spans="1:16" ht="12.75">
      <c r="A208" s="63">
        <f>5.1+1.19+3.23</f>
        <v>9.52</v>
      </c>
      <c r="B208" s="59">
        <v>41762</v>
      </c>
      <c r="C208" s="63"/>
      <c r="D208" s="63" t="s">
        <v>15</v>
      </c>
      <c r="E208" s="63" t="s">
        <v>16</v>
      </c>
      <c r="F208" s="63" t="s">
        <v>22</v>
      </c>
      <c r="G208" s="63" t="s">
        <v>26</v>
      </c>
      <c r="H208" s="63"/>
      <c r="I208" s="63"/>
      <c r="J208" s="63" t="s">
        <v>34</v>
      </c>
      <c r="K208" s="63" t="s">
        <v>16</v>
      </c>
      <c r="L208" s="63" t="s">
        <v>35</v>
      </c>
      <c r="M208" s="63" t="s">
        <v>274</v>
      </c>
      <c r="N208" s="63"/>
      <c r="O208" s="63"/>
      <c r="P208" s="65" t="s">
        <v>275</v>
      </c>
    </row>
    <row r="209" spans="1:16" ht="12.75">
      <c r="A209" s="63">
        <v>14.7</v>
      </c>
      <c r="B209" s="59">
        <v>41774</v>
      </c>
      <c r="C209" s="63"/>
      <c r="D209" s="63" t="s">
        <v>15</v>
      </c>
      <c r="E209" s="63" t="s">
        <v>16</v>
      </c>
      <c r="F209" s="63" t="s">
        <v>272</v>
      </c>
      <c r="G209" s="63"/>
      <c r="H209" s="63"/>
      <c r="I209" s="63"/>
      <c r="J209" s="63" t="s">
        <v>34</v>
      </c>
      <c r="K209" s="63" t="s">
        <v>16</v>
      </c>
      <c r="L209" s="63" t="s">
        <v>35</v>
      </c>
      <c r="M209" s="65" t="s">
        <v>265</v>
      </c>
      <c r="N209" s="63"/>
      <c r="O209" s="63"/>
      <c r="P209" s="65" t="s">
        <v>273</v>
      </c>
    </row>
    <row r="210" spans="1:16" ht="12.75">
      <c r="A210" s="63">
        <v>274.58</v>
      </c>
      <c r="B210" s="59">
        <v>41775</v>
      </c>
      <c r="C210" s="63"/>
      <c r="D210" s="63" t="s">
        <v>15</v>
      </c>
      <c r="E210" s="63" t="s">
        <v>16</v>
      </c>
      <c r="F210" s="63" t="s">
        <v>77</v>
      </c>
      <c r="G210" s="65" t="s">
        <v>154</v>
      </c>
      <c r="H210" s="63"/>
      <c r="I210" s="63"/>
      <c r="J210" s="63" t="s">
        <v>34</v>
      </c>
      <c r="K210" s="63" t="s">
        <v>16</v>
      </c>
      <c r="L210" s="63" t="s">
        <v>35</v>
      </c>
      <c r="M210" s="65" t="s">
        <v>244</v>
      </c>
      <c r="N210" s="63"/>
      <c r="O210" s="63"/>
      <c r="P210" s="65" t="s">
        <v>264</v>
      </c>
    </row>
    <row r="211" spans="1:16" ht="12.75">
      <c r="A211" s="63">
        <v>274.58</v>
      </c>
      <c r="B211" s="59">
        <v>41775</v>
      </c>
      <c r="C211" s="63"/>
      <c r="D211" s="63" t="s">
        <v>34</v>
      </c>
      <c r="E211" s="63" t="s">
        <v>16</v>
      </c>
      <c r="F211" s="63" t="s">
        <v>35</v>
      </c>
      <c r="G211" s="65" t="s">
        <v>244</v>
      </c>
      <c r="H211" s="63"/>
      <c r="I211" s="63"/>
      <c r="J211" s="63" t="s">
        <v>34</v>
      </c>
      <c r="K211" s="63" t="s">
        <v>16</v>
      </c>
      <c r="L211" s="63" t="s">
        <v>35</v>
      </c>
      <c r="M211" s="65" t="s">
        <v>266</v>
      </c>
      <c r="N211" s="63"/>
      <c r="O211" s="63"/>
      <c r="P211" s="65" t="s">
        <v>268</v>
      </c>
    </row>
    <row r="212" spans="1:16" ht="12.75">
      <c r="A212" s="63">
        <v>38.96</v>
      </c>
      <c r="B212" s="59">
        <v>41776</v>
      </c>
      <c r="C212" s="63"/>
      <c r="D212" s="63" t="s">
        <v>15</v>
      </c>
      <c r="E212" s="63" t="s">
        <v>16</v>
      </c>
      <c r="F212" s="63" t="s">
        <v>77</v>
      </c>
      <c r="G212" s="65" t="s">
        <v>154</v>
      </c>
      <c r="H212" s="63"/>
      <c r="I212" s="63"/>
      <c r="J212" s="63" t="s">
        <v>34</v>
      </c>
      <c r="K212" s="63" t="s">
        <v>16</v>
      </c>
      <c r="L212" s="63" t="s">
        <v>35</v>
      </c>
      <c r="M212" s="65" t="s">
        <v>265</v>
      </c>
      <c r="N212" s="63"/>
      <c r="O212" s="63"/>
      <c r="P212" s="65" t="s">
        <v>267</v>
      </c>
    </row>
    <row r="213" spans="1:16" ht="12.75">
      <c r="A213" s="63">
        <v>13.49</v>
      </c>
      <c r="B213" s="59">
        <v>41776</v>
      </c>
      <c r="C213" s="63"/>
      <c r="D213" s="63" t="s">
        <v>15</v>
      </c>
      <c r="E213" s="63" t="s">
        <v>16</v>
      </c>
      <c r="F213" s="63" t="s">
        <v>77</v>
      </c>
      <c r="G213" s="65" t="s">
        <v>154</v>
      </c>
      <c r="H213" s="63"/>
      <c r="I213" s="63"/>
      <c r="J213" s="63" t="s">
        <v>34</v>
      </c>
      <c r="K213" s="63" t="s">
        <v>16</v>
      </c>
      <c r="L213" s="63" t="s">
        <v>35</v>
      </c>
      <c r="M213" s="65" t="s">
        <v>266</v>
      </c>
      <c r="N213" s="63"/>
      <c r="O213" s="63"/>
      <c r="P213" s="65" t="s">
        <v>269</v>
      </c>
    </row>
    <row r="214" spans="1:16" ht="12.75">
      <c r="A214" s="63">
        <v>695</v>
      </c>
      <c r="B214" s="59">
        <v>41781</v>
      </c>
      <c r="C214" s="63"/>
      <c r="D214" s="63" t="s">
        <v>15</v>
      </c>
      <c r="E214" s="63" t="s">
        <v>16</v>
      </c>
      <c r="F214" s="63" t="s">
        <v>22</v>
      </c>
      <c r="G214" s="63" t="s">
        <v>23</v>
      </c>
      <c r="H214" s="63"/>
      <c r="I214" s="63"/>
      <c r="J214" s="63" t="s">
        <v>34</v>
      </c>
      <c r="K214" s="63" t="s">
        <v>16</v>
      </c>
      <c r="L214" s="63" t="s">
        <v>35</v>
      </c>
      <c r="M214" s="63" t="s">
        <v>72</v>
      </c>
      <c r="N214" s="63"/>
      <c r="O214" s="63"/>
      <c r="P214" s="65" t="s">
        <v>196</v>
      </c>
    </row>
    <row r="215" spans="1:16" ht="12.75">
      <c r="A215" s="63">
        <v>18.1</v>
      </c>
      <c r="B215" s="59">
        <v>41781</v>
      </c>
      <c r="C215" s="63"/>
      <c r="D215" s="63" t="s">
        <v>15</v>
      </c>
      <c r="E215" s="63" t="s">
        <v>16</v>
      </c>
      <c r="F215" s="63" t="s">
        <v>179</v>
      </c>
      <c r="G215" s="63"/>
      <c r="H215" s="63"/>
      <c r="I215" s="63"/>
      <c r="J215" s="63" t="s">
        <v>34</v>
      </c>
      <c r="K215" s="63" t="s">
        <v>16</v>
      </c>
      <c r="L215" s="63" t="s">
        <v>35</v>
      </c>
      <c r="M215" s="65" t="s">
        <v>244</v>
      </c>
      <c r="N215" s="63"/>
      <c r="O215" s="63"/>
      <c r="P215" s="65" t="s">
        <v>395</v>
      </c>
    </row>
    <row r="216" spans="1:16" ht="12.75">
      <c r="A216" s="63">
        <v>1671.98</v>
      </c>
      <c r="B216" s="59">
        <v>41790</v>
      </c>
      <c r="C216" s="63"/>
      <c r="D216" s="63" t="s">
        <v>20</v>
      </c>
      <c r="E216" s="63" t="s">
        <v>16</v>
      </c>
      <c r="F216" s="63" t="s">
        <v>40</v>
      </c>
      <c r="G216" s="63" t="s">
        <v>27</v>
      </c>
      <c r="H216" s="63"/>
      <c r="I216" s="63"/>
      <c r="J216" s="63" t="s">
        <v>19</v>
      </c>
      <c r="K216" s="63" t="s">
        <v>16</v>
      </c>
      <c r="L216" s="63" t="s">
        <v>27</v>
      </c>
      <c r="M216" s="63" t="s">
        <v>0</v>
      </c>
      <c r="N216" s="63"/>
      <c r="O216" s="63"/>
      <c r="P216" s="65"/>
    </row>
    <row r="217" spans="1:16" ht="12.75">
      <c r="A217" s="63">
        <v>6</v>
      </c>
      <c r="B217" s="59">
        <v>41790</v>
      </c>
      <c r="C217" s="63"/>
      <c r="D217" s="63" t="s">
        <v>20</v>
      </c>
      <c r="E217" s="63" t="s">
        <v>16</v>
      </c>
      <c r="F217" s="63" t="s">
        <v>40</v>
      </c>
      <c r="G217" s="63" t="s">
        <v>27</v>
      </c>
      <c r="H217" s="63"/>
      <c r="I217" s="63"/>
      <c r="J217" s="63" t="s">
        <v>19</v>
      </c>
      <c r="K217" s="63" t="s">
        <v>16</v>
      </c>
      <c r="L217" s="63" t="s">
        <v>27</v>
      </c>
      <c r="M217" s="63" t="s">
        <v>1</v>
      </c>
      <c r="N217" s="63"/>
      <c r="O217" s="63"/>
      <c r="P217" s="65"/>
    </row>
    <row r="218" spans="1:16" ht="12.75">
      <c r="A218" s="63">
        <v>11</v>
      </c>
      <c r="B218" s="59">
        <v>41790</v>
      </c>
      <c r="C218" s="63"/>
      <c r="D218" s="63" t="s">
        <v>20</v>
      </c>
      <c r="E218" s="63" t="s">
        <v>16</v>
      </c>
      <c r="F218" s="63" t="s">
        <v>40</v>
      </c>
      <c r="G218" s="63" t="s">
        <v>27</v>
      </c>
      <c r="H218" s="63"/>
      <c r="I218" s="63"/>
      <c r="J218" s="63" t="s">
        <v>19</v>
      </c>
      <c r="K218" s="63" t="s">
        <v>16</v>
      </c>
      <c r="L218" s="63" t="s">
        <v>27</v>
      </c>
      <c r="M218" s="63" t="s">
        <v>41</v>
      </c>
      <c r="N218" s="63"/>
      <c r="O218" s="63"/>
      <c r="P218" s="65"/>
    </row>
    <row r="219" spans="1:16" ht="12.75">
      <c r="A219" s="63">
        <v>40</v>
      </c>
      <c r="B219" s="59">
        <v>41790</v>
      </c>
      <c r="C219" s="63"/>
      <c r="D219" s="63" t="s">
        <v>20</v>
      </c>
      <c r="E219" s="63" t="s">
        <v>16</v>
      </c>
      <c r="F219" s="63" t="s">
        <v>40</v>
      </c>
      <c r="G219" s="63" t="s">
        <v>27</v>
      </c>
      <c r="H219" s="63"/>
      <c r="I219" s="63"/>
      <c r="J219" s="63" t="s">
        <v>19</v>
      </c>
      <c r="K219" s="63" t="s">
        <v>16</v>
      </c>
      <c r="L219" s="63" t="s">
        <v>71</v>
      </c>
      <c r="M219" s="63"/>
      <c r="N219" s="63"/>
      <c r="O219" s="63"/>
      <c r="P219" s="65"/>
    </row>
    <row r="220" spans="1:16" ht="12.75">
      <c r="A220" s="63">
        <v>18</v>
      </c>
      <c r="B220" s="59">
        <v>41796</v>
      </c>
      <c r="C220" s="63"/>
      <c r="D220" s="63" t="s">
        <v>19</v>
      </c>
      <c r="E220" s="63" t="s">
        <v>16</v>
      </c>
      <c r="F220" s="63" t="s">
        <v>77</v>
      </c>
      <c r="G220" s="63" t="s">
        <v>155</v>
      </c>
      <c r="H220" s="63"/>
      <c r="I220" s="63"/>
      <c r="J220" s="63" t="s">
        <v>34</v>
      </c>
      <c r="K220" s="63" t="s">
        <v>16</v>
      </c>
      <c r="L220" s="63" t="s">
        <v>35</v>
      </c>
      <c r="M220" s="63" t="s">
        <v>277</v>
      </c>
      <c r="N220" s="63"/>
      <c r="O220" s="63"/>
      <c r="P220" s="65" t="s">
        <v>278</v>
      </c>
    </row>
    <row r="221" spans="1:16" ht="12.75">
      <c r="A221" s="63">
        <v>1269.54</v>
      </c>
      <c r="B221" s="59">
        <v>41810</v>
      </c>
      <c r="C221" s="63"/>
      <c r="D221" s="63" t="s">
        <v>20</v>
      </c>
      <c r="E221" s="63" t="s">
        <v>289</v>
      </c>
      <c r="F221" s="63" t="s">
        <v>21</v>
      </c>
      <c r="G221" s="65" t="s">
        <v>271</v>
      </c>
      <c r="H221" s="63"/>
      <c r="I221" s="63"/>
      <c r="J221" s="63" t="s">
        <v>19</v>
      </c>
      <c r="K221" s="63" t="s">
        <v>17</v>
      </c>
      <c r="L221" s="63" t="s">
        <v>287</v>
      </c>
      <c r="M221" s="63"/>
      <c r="N221" s="63"/>
      <c r="O221" s="63"/>
      <c r="P221" s="65" t="s">
        <v>288</v>
      </c>
    </row>
    <row r="222" spans="1:16" ht="12.75">
      <c r="A222" s="63">
        <v>46.43</v>
      </c>
      <c r="B222" s="59">
        <v>41810</v>
      </c>
      <c r="C222" s="63"/>
      <c r="D222" s="63" t="s">
        <v>15</v>
      </c>
      <c r="E222" s="63" t="s">
        <v>17</v>
      </c>
      <c r="F222" s="63" t="s">
        <v>199</v>
      </c>
      <c r="G222" s="65"/>
      <c r="H222" s="63"/>
      <c r="I222" s="63"/>
      <c r="J222" s="63" t="s">
        <v>34</v>
      </c>
      <c r="K222" s="63" t="s">
        <v>16</v>
      </c>
      <c r="L222" s="63" t="s">
        <v>35</v>
      </c>
      <c r="M222" s="65" t="s">
        <v>297</v>
      </c>
      <c r="N222" s="63"/>
      <c r="O222" s="63"/>
      <c r="P222" s="65" t="s">
        <v>298</v>
      </c>
    </row>
    <row r="223" spans="1:16" ht="12.75">
      <c r="A223" s="63">
        <v>5.4</v>
      </c>
      <c r="B223" s="59">
        <v>41810</v>
      </c>
      <c r="C223" s="63"/>
      <c r="D223" s="63" t="s">
        <v>15</v>
      </c>
      <c r="E223" s="63" t="s">
        <v>17</v>
      </c>
      <c r="F223" s="63" t="s">
        <v>199</v>
      </c>
      <c r="G223" s="65"/>
      <c r="H223" s="63"/>
      <c r="I223" s="63"/>
      <c r="J223" s="63" t="s">
        <v>34</v>
      </c>
      <c r="K223" s="63" t="s">
        <v>16</v>
      </c>
      <c r="L223" s="63" t="s">
        <v>35</v>
      </c>
      <c r="M223" s="65" t="s">
        <v>297</v>
      </c>
      <c r="N223" s="63"/>
      <c r="O223" s="63"/>
      <c r="P223" s="65" t="s">
        <v>299</v>
      </c>
    </row>
    <row r="224" spans="1:16" ht="12.75">
      <c r="A224" s="63">
        <v>2.49</v>
      </c>
      <c r="B224" s="59">
        <v>41810</v>
      </c>
      <c r="C224" s="63"/>
      <c r="D224" s="63" t="s">
        <v>15</v>
      </c>
      <c r="E224" s="63" t="s">
        <v>17</v>
      </c>
      <c r="F224" s="63" t="s">
        <v>199</v>
      </c>
      <c r="G224" s="65"/>
      <c r="H224" s="63"/>
      <c r="I224" s="63"/>
      <c r="J224" s="63" t="s">
        <v>34</v>
      </c>
      <c r="K224" s="63" t="s">
        <v>16</v>
      </c>
      <c r="L224" s="63" t="s">
        <v>35</v>
      </c>
      <c r="M224" s="65" t="s">
        <v>297</v>
      </c>
      <c r="N224" s="63"/>
      <c r="O224" s="63"/>
      <c r="P224" s="65" t="s">
        <v>300</v>
      </c>
    </row>
    <row r="225" spans="1:16" ht="12.75">
      <c r="A225" s="63">
        <v>80</v>
      </c>
      <c r="B225" s="59">
        <v>41811</v>
      </c>
      <c r="C225" s="63"/>
      <c r="D225" s="63" t="s">
        <v>20</v>
      </c>
      <c r="E225" s="63" t="s">
        <v>16</v>
      </c>
      <c r="F225" s="63" t="s">
        <v>21</v>
      </c>
      <c r="G225" s="63" t="s">
        <v>43</v>
      </c>
      <c r="H225" s="63" t="s">
        <v>413</v>
      </c>
      <c r="I225" s="63"/>
      <c r="J225" s="63" t="s">
        <v>19</v>
      </c>
      <c r="K225" s="63" t="s">
        <v>17</v>
      </c>
      <c r="L225" s="63" t="s">
        <v>199</v>
      </c>
      <c r="M225" s="63"/>
      <c r="N225" s="63"/>
      <c r="O225" s="63"/>
      <c r="P225" s="65" t="s">
        <v>295</v>
      </c>
    </row>
    <row r="226" spans="1:16" ht="12.75">
      <c r="A226" s="63">
        <v>8</v>
      </c>
      <c r="B226" s="59">
        <v>41811</v>
      </c>
      <c r="C226" s="63"/>
      <c r="D226" s="63" t="s">
        <v>20</v>
      </c>
      <c r="E226" s="63" t="s">
        <v>16</v>
      </c>
      <c r="F226" s="63" t="s">
        <v>21</v>
      </c>
      <c r="G226" s="65" t="s">
        <v>271</v>
      </c>
      <c r="H226" s="63"/>
      <c r="I226" s="63"/>
      <c r="J226" s="63" t="s">
        <v>19</v>
      </c>
      <c r="K226" s="63" t="s">
        <v>17</v>
      </c>
      <c r="L226" s="63" t="s">
        <v>199</v>
      </c>
      <c r="M226" s="63"/>
      <c r="N226" s="63"/>
      <c r="O226" s="63"/>
      <c r="P226" s="65" t="s">
        <v>294</v>
      </c>
    </row>
    <row r="227" spans="1:16" ht="12.75">
      <c r="A227" s="63">
        <v>47.96</v>
      </c>
      <c r="B227" s="59">
        <v>41811</v>
      </c>
      <c r="C227" s="63"/>
      <c r="D227" s="63" t="s">
        <v>15</v>
      </c>
      <c r="E227" s="63" t="s">
        <v>17</v>
      </c>
      <c r="F227" s="63" t="s">
        <v>199</v>
      </c>
      <c r="G227" s="65"/>
      <c r="H227" s="63"/>
      <c r="I227" s="63"/>
      <c r="J227" s="63" t="s">
        <v>34</v>
      </c>
      <c r="K227" s="63" t="s">
        <v>16</v>
      </c>
      <c r="L227" s="63" t="s">
        <v>35</v>
      </c>
      <c r="M227" s="65" t="s">
        <v>301</v>
      </c>
      <c r="N227" s="63"/>
      <c r="O227" s="63"/>
      <c r="P227" s="65" t="s">
        <v>302</v>
      </c>
    </row>
    <row r="228" spans="1:16" ht="12.75">
      <c r="A228" s="63">
        <v>54.32</v>
      </c>
      <c r="B228" s="59">
        <v>41811</v>
      </c>
      <c r="C228" s="63"/>
      <c r="D228" s="63" t="s">
        <v>34</v>
      </c>
      <c r="E228" s="63" t="s">
        <v>16</v>
      </c>
      <c r="F228" s="63" t="s">
        <v>35</v>
      </c>
      <c r="G228" s="65" t="s">
        <v>297</v>
      </c>
      <c r="H228" s="63"/>
      <c r="I228" s="63"/>
      <c r="J228" s="63" t="s">
        <v>20</v>
      </c>
      <c r="K228" s="63" t="s">
        <v>16</v>
      </c>
      <c r="L228" s="63" t="s">
        <v>21</v>
      </c>
      <c r="M228" s="63" t="s">
        <v>43</v>
      </c>
      <c r="N228" s="63" t="s">
        <v>413</v>
      </c>
      <c r="O228" s="63"/>
      <c r="P228" s="65"/>
    </row>
    <row r="229" spans="1:16" ht="12.75">
      <c r="A229" s="63">
        <f>80-54.32</f>
        <v>25.68</v>
      </c>
      <c r="B229" s="59">
        <v>41811</v>
      </c>
      <c r="C229" s="63"/>
      <c r="D229" s="63" t="s">
        <v>34</v>
      </c>
      <c r="E229" s="63" t="s">
        <v>16</v>
      </c>
      <c r="F229" s="63" t="s">
        <v>35</v>
      </c>
      <c r="G229" s="65" t="s">
        <v>301</v>
      </c>
      <c r="H229" s="63"/>
      <c r="I229" s="63"/>
      <c r="J229" s="63" t="s">
        <v>20</v>
      </c>
      <c r="K229" s="63" t="s">
        <v>16</v>
      </c>
      <c r="L229" s="63" t="s">
        <v>21</v>
      </c>
      <c r="M229" s="63" t="s">
        <v>43</v>
      </c>
      <c r="N229" s="63" t="s">
        <v>413</v>
      </c>
      <c r="O229" s="63"/>
      <c r="P229" s="65"/>
    </row>
    <row r="230" spans="1:16" ht="12.75">
      <c r="A230" s="116">
        <v>1000</v>
      </c>
      <c r="B230" s="117">
        <v>41811</v>
      </c>
      <c r="C230" s="63"/>
      <c r="D230" s="116" t="s">
        <v>15</v>
      </c>
      <c r="E230" s="116" t="s">
        <v>16</v>
      </c>
      <c r="F230" s="116" t="s">
        <v>22</v>
      </c>
      <c r="G230" s="116" t="s">
        <v>26</v>
      </c>
      <c r="H230" s="63"/>
      <c r="I230" s="63"/>
      <c r="J230" s="63" t="s">
        <v>34</v>
      </c>
      <c r="K230" s="63" t="s">
        <v>16</v>
      </c>
      <c r="L230" s="63" t="s">
        <v>21</v>
      </c>
      <c r="M230" s="63" t="s">
        <v>44</v>
      </c>
      <c r="N230" s="63"/>
      <c r="O230" s="63"/>
      <c r="P230" s="65" t="s">
        <v>396</v>
      </c>
    </row>
    <row r="231" spans="1:16" ht="12.75">
      <c r="A231" s="63">
        <v>18.1</v>
      </c>
      <c r="B231" s="59">
        <v>41812</v>
      </c>
      <c r="C231" s="63"/>
      <c r="D231" s="63" t="s">
        <v>15</v>
      </c>
      <c r="E231" s="63" t="s">
        <v>16</v>
      </c>
      <c r="F231" s="63" t="s">
        <v>179</v>
      </c>
      <c r="G231" s="65"/>
      <c r="H231" s="63"/>
      <c r="I231" s="63"/>
      <c r="J231" s="63" t="s">
        <v>34</v>
      </c>
      <c r="K231" s="63" t="s">
        <v>16</v>
      </c>
      <c r="L231" s="63" t="s">
        <v>35</v>
      </c>
      <c r="M231" s="63" t="s">
        <v>244</v>
      </c>
      <c r="N231" s="63"/>
      <c r="O231" s="63"/>
      <c r="P231" s="65" t="s">
        <v>395</v>
      </c>
    </row>
    <row r="232" spans="1:16" ht="12.75">
      <c r="A232" s="63">
        <v>701</v>
      </c>
      <c r="B232" s="59">
        <v>41815</v>
      </c>
      <c r="C232" s="63"/>
      <c r="D232" s="63" t="s">
        <v>15</v>
      </c>
      <c r="E232" s="63" t="s">
        <v>16</v>
      </c>
      <c r="F232" s="63" t="s">
        <v>22</v>
      </c>
      <c r="G232" s="63" t="s">
        <v>23</v>
      </c>
      <c r="H232" s="63"/>
      <c r="I232" s="63"/>
      <c r="J232" s="63" t="s">
        <v>34</v>
      </c>
      <c r="K232" s="63" t="s">
        <v>16</v>
      </c>
      <c r="L232" s="63" t="s">
        <v>35</v>
      </c>
      <c r="M232" s="63" t="s">
        <v>72</v>
      </c>
      <c r="N232" s="63"/>
      <c r="O232" s="63"/>
      <c r="P232" s="65" t="s">
        <v>284</v>
      </c>
    </row>
    <row r="233" spans="1:16" ht="12.75">
      <c r="A233" s="63">
        <v>1690.02</v>
      </c>
      <c r="B233" s="59">
        <v>41820</v>
      </c>
      <c r="C233" s="63"/>
      <c r="D233" s="63" t="s">
        <v>20</v>
      </c>
      <c r="E233" s="63" t="s">
        <v>16</v>
      </c>
      <c r="F233" s="63" t="s">
        <v>40</v>
      </c>
      <c r="G233" s="63" t="s">
        <v>27</v>
      </c>
      <c r="H233" s="63"/>
      <c r="I233" s="63"/>
      <c r="J233" s="63" t="s">
        <v>19</v>
      </c>
      <c r="K233" s="63" t="s">
        <v>16</v>
      </c>
      <c r="L233" s="63" t="s">
        <v>27</v>
      </c>
      <c r="M233" s="63" t="s">
        <v>0</v>
      </c>
      <c r="N233" s="63"/>
      <c r="O233" s="63"/>
      <c r="P233" s="65"/>
    </row>
    <row r="234" spans="1:16" ht="12.75">
      <c r="A234" s="63">
        <v>12</v>
      </c>
      <c r="B234" s="59">
        <v>41820</v>
      </c>
      <c r="C234" s="63"/>
      <c r="D234" s="63" t="s">
        <v>20</v>
      </c>
      <c r="E234" s="63" t="s">
        <v>16</v>
      </c>
      <c r="F234" s="63" t="s">
        <v>40</v>
      </c>
      <c r="G234" s="63" t="s">
        <v>27</v>
      </c>
      <c r="H234" s="63"/>
      <c r="I234" s="63"/>
      <c r="J234" s="63" t="s">
        <v>19</v>
      </c>
      <c r="K234" s="63" t="s">
        <v>16</v>
      </c>
      <c r="L234" s="63" t="s">
        <v>27</v>
      </c>
      <c r="M234" s="63" t="s">
        <v>1</v>
      </c>
      <c r="N234" s="63"/>
      <c r="O234" s="63"/>
      <c r="P234" s="65"/>
    </row>
    <row r="235" spans="1:16" ht="12.75">
      <c r="A235" s="63">
        <v>6</v>
      </c>
      <c r="B235" s="59">
        <v>41820</v>
      </c>
      <c r="C235" s="63"/>
      <c r="D235" s="63" t="s">
        <v>20</v>
      </c>
      <c r="E235" s="63" t="s">
        <v>16</v>
      </c>
      <c r="F235" s="63" t="s">
        <v>40</v>
      </c>
      <c r="G235" s="63" t="s">
        <v>27</v>
      </c>
      <c r="H235" s="63"/>
      <c r="I235" s="63"/>
      <c r="J235" s="63" t="s">
        <v>19</v>
      </c>
      <c r="K235" s="63" t="s">
        <v>16</v>
      </c>
      <c r="L235" s="63" t="s">
        <v>27</v>
      </c>
      <c r="M235" s="63" t="s">
        <v>41</v>
      </c>
      <c r="N235" s="63"/>
      <c r="O235" s="63"/>
      <c r="P235" s="65"/>
    </row>
    <row r="236" spans="1:16" ht="12.75">
      <c r="A236" s="63">
        <v>40</v>
      </c>
      <c r="B236" s="59">
        <v>41820</v>
      </c>
      <c r="C236" s="63"/>
      <c r="D236" s="63" t="s">
        <v>20</v>
      </c>
      <c r="E236" s="63" t="s">
        <v>16</v>
      </c>
      <c r="F236" s="63" t="s">
        <v>40</v>
      </c>
      <c r="G236" s="63" t="s">
        <v>27</v>
      </c>
      <c r="H236" s="63"/>
      <c r="I236" s="63"/>
      <c r="J236" s="63" t="s">
        <v>19</v>
      </c>
      <c r="K236" s="63" t="s">
        <v>16</v>
      </c>
      <c r="L236" s="63" t="s">
        <v>71</v>
      </c>
      <c r="M236" s="63"/>
      <c r="N236" s="63"/>
      <c r="O236" s="63"/>
      <c r="P236" s="65"/>
    </row>
    <row r="237" spans="1:16" ht="12.75">
      <c r="A237" s="63">
        <v>2747.86</v>
      </c>
      <c r="B237" s="59">
        <v>41821</v>
      </c>
      <c r="C237" s="63"/>
      <c r="D237" s="63" t="s">
        <v>20</v>
      </c>
      <c r="E237" s="63" t="s">
        <v>289</v>
      </c>
      <c r="F237" s="63" t="s">
        <v>21</v>
      </c>
      <c r="G237" s="65" t="s">
        <v>271</v>
      </c>
      <c r="H237" s="63"/>
      <c r="I237" s="63"/>
      <c r="J237" s="63" t="s">
        <v>19</v>
      </c>
      <c r="K237" s="63" t="s">
        <v>17</v>
      </c>
      <c r="L237" s="63" t="s">
        <v>287</v>
      </c>
      <c r="M237" s="63"/>
      <c r="N237" s="63"/>
      <c r="O237" s="63"/>
      <c r="P237" s="65" t="s">
        <v>290</v>
      </c>
    </row>
    <row r="238" spans="1:16" ht="12.75">
      <c r="A238" s="63">
        <v>18.1</v>
      </c>
      <c r="B238" s="59">
        <v>41842</v>
      </c>
      <c r="C238" s="63"/>
      <c r="D238" s="63" t="s">
        <v>15</v>
      </c>
      <c r="E238" s="63" t="s">
        <v>16</v>
      </c>
      <c r="F238" s="63" t="s">
        <v>179</v>
      </c>
      <c r="G238" s="65"/>
      <c r="H238" s="63"/>
      <c r="I238" s="63"/>
      <c r="J238" s="63" t="s">
        <v>34</v>
      </c>
      <c r="K238" s="63" t="s">
        <v>16</v>
      </c>
      <c r="L238" s="63" t="s">
        <v>35</v>
      </c>
      <c r="M238" s="63" t="s">
        <v>244</v>
      </c>
      <c r="N238" s="63"/>
      <c r="O238" s="63"/>
      <c r="P238" s="65" t="s">
        <v>395</v>
      </c>
    </row>
    <row r="239" spans="1:16" ht="12.75">
      <c r="A239" s="63">
        <v>648</v>
      </c>
      <c r="B239" s="59">
        <v>41845</v>
      </c>
      <c r="C239" s="63"/>
      <c r="D239" s="63" t="s">
        <v>15</v>
      </c>
      <c r="E239" s="63" t="s">
        <v>16</v>
      </c>
      <c r="F239" s="63" t="s">
        <v>22</v>
      </c>
      <c r="G239" s="63" t="s">
        <v>23</v>
      </c>
      <c r="H239" s="63"/>
      <c r="I239" s="63"/>
      <c r="J239" s="63" t="s">
        <v>34</v>
      </c>
      <c r="K239" s="63" t="s">
        <v>16</v>
      </c>
      <c r="L239" s="63" t="s">
        <v>35</v>
      </c>
      <c r="M239" s="63" t="s">
        <v>72</v>
      </c>
      <c r="N239" s="63"/>
      <c r="O239" s="63"/>
      <c r="P239" s="65" t="s">
        <v>286</v>
      </c>
    </row>
    <row r="240" spans="1:16" ht="12.75">
      <c r="A240" s="63">
        <v>1716.26</v>
      </c>
      <c r="B240" s="59">
        <v>41851</v>
      </c>
      <c r="C240" s="63"/>
      <c r="D240" s="63" t="s">
        <v>20</v>
      </c>
      <c r="E240" s="63" t="s">
        <v>16</v>
      </c>
      <c r="F240" s="63" t="s">
        <v>40</v>
      </c>
      <c r="G240" s="63" t="s">
        <v>27</v>
      </c>
      <c r="H240" s="63"/>
      <c r="I240" s="63"/>
      <c r="J240" s="63" t="s">
        <v>19</v>
      </c>
      <c r="K240" s="63" t="s">
        <v>16</v>
      </c>
      <c r="L240" s="63" t="s">
        <v>27</v>
      </c>
      <c r="M240" s="63" t="s">
        <v>0</v>
      </c>
      <c r="N240" s="63"/>
      <c r="O240" s="63"/>
      <c r="P240" s="65"/>
    </row>
    <row r="241" spans="1:16" ht="12.75">
      <c r="A241" s="63">
        <v>8</v>
      </c>
      <c r="B241" s="59">
        <v>41851</v>
      </c>
      <c r="C241" s="63"/>
      <c r="D241" s="63" t="s">
        <v>20</v>
      </c>
      <c r="E241" s="63" t="s">
        <v>16</v>
      </c>
      <c r="F241" s="63" t="s">
        <v>40</v>
      </c>
      <c r="G241" s="63" t="s">
        <v>27</v>
      </c>
      <c r="H241" s="63"/>
      <c r="I241" s="63"/>
      <c r="J241" s="63" t="s">
        <v>19</v>
      </c>
      <c r="K241" s="63" t="s">
        <v>16</v>
      </c>
      <c r="L241" s="63" t="s">
        <v>27</v>
      </c>
      <c r="M241" s="63" t="s">
        <v>1</v>
      </c>
      <c r="N241" s="63"/>
      <c r="O241" s="63"/>
      <c r="P241" s="65"/>
    </row>
    <row r="242" spans="1:16" ht="12.75">
      <c r="A242" s="63">
        <v>13</v>
      </c>
      <c r="B242" s="59">
        <v>41851</v>
      </c>
      <c r="C242" s="63"/>
      <c r="D242" s="63" t="s">
        <v>20</v>
      </c>
      <c r="E242" s="63" t="s">
        <v>16</v>
      </c>
      <c r="F242" s="63" t="s">
        <v>40</v>
      </c>
      <c r="G242" s="63" t="s">
        <v>27</v>
      </c>
      <c r="H242" s="63"/>
      <c r="I242" s="63"/>
      <c r="J242" s="63" t="s">
        <v>19</v>
      </c>
      <c r="K242" s="63" t="s">
        <v>16</v>
      </c>
      <c r="L242" s="63" t="s">
        <v>27</v>
      </c>
      <c r="M242" s="63" t="s">
        <v>41</v>
      </c>
      <c r="N242" s="63"/>
      <c r="O242" s="63"/>
      <c r="P242" s="65"/>
    </row>
    <row r="243" spans="1:16" ht="12.75">
      <c r="A243" s="63">
        <v>115</v>
      </c>
      <c r="B243" s="59">
        <v>41851</v>
      </c>
      <c r="C243" s="63"/>
      <c r="D243" s="63" t="s">
        <v>20</v>
      </c>
      <c r="E243" s="63" t="s">
        <v>16</v>
      </c>
      <c r="F243" s="63" t="s">
        <v>40</v>
      </c>
      <c r="G243" s="63" t="s">
        <v>27</v>
      </c>
      <c r="H243" s="63"/>
      <c r="I243" s="63"/>
      <c r="J243" s="63" t="s">
        <v>19</v>
      </c>
      <c r="K243" s="63" t="s">
        <v>16</v>
      </c>
      <c r="L243" s="63" t="s">
        <v>71</v>
      </c>
      <c r="M243" s="63"/>
      <c r="N243" s="63"/>
      <c r="O243" s="63"/>
      <c r="P243" s="65"/>
    </row>
    <row r="244" spans="1:16" ht="12.75">
      <c r="A244" s="63">
        <v>46.55</v>
      </c>
      <c r="B244" s="59">
        <v>41853</v>
      </c>
      <c r="C244" s="63"/>
      <c r="D244" s="63" t="s">
        <v>15</v>
      </c>
      <c r="E244" s="63" t="s">
        <v>16</v>
      </c>
      <c r="F244" s="63" t="s">
        <v>272</v>
      </c>
      <c r="G244" s="63"/>
      <c r="H244" s="63"/>
      <c r="I244" s="63"/>
      <c r="J244" s="63" t="s">
        <v>34</v>
      </c>
      <c r="K244" s="63" t="s">
        <v>16</v>
      </c>
      <c r="L244" s="63" t="s">
        <v>35</v>
      </c>
      <c r="M244" s="65" t="s">
        <v>266</v>
      </c>
      <c r="N244" s="63"/>
      <c r="O244" s="63"/>
      <c r="P244" s="65" t="s">
        <v>292</v>
      </c>
    </row>
    <row r="245" spans="1:16" ht="12.75">
      <c r="A245" s="63">
        <v>64.51</v>
      </c>
      <c r="B245" s="59">
        <v>41866</v>
      </c>
      <c r="C245" s="63"/>
      <c r="D245" s="63" t="s">
        <v>15</v>
      </c>
      <c r="E245" s="63" t="s">
        <v>17</v>
      </c>
      <c r="F245" s="63" t="s">
        <v>199</v>
      </c>
      <c r="G245" s="63"/>
      <c r="H245" s="63"/>
      <c r="I245" s="63"/>
      <c r="J245" s="63" t="s">
        <v>34</v>
      </c>
      <c r="K245" s="63" t="s">
        <v>16</v>
      </c>
      <c r="L245" s="63" t="s">
        <v>35</v>
      </c>
      <c r="M245" s="65" t="s">
        <v>407</v>
      </c>
      <c r="N245" s="63"/>
      <c r="O245" s="63"/>
      <c r="P245" s="65" t="s">
        <v>408</v>
      </c>
    </row>
    <row r="246" spans="1:16" ht="12.75">
      <c r="A246" s="63">
        <v>33.63</v>
      </c>
      <c r="B246" s="59">
        <v>41866</v>
      </c>
      <c r="C246" s="63"/>
      <c r="D246" s="63" t="s">
        <v>15</v>
      </c>
      <c r="E246" s="63" t="s">
        <v>17</v>
      </c>
      <c r="F246" s="63" t="s">
        <v>199</v>
      </c>
      <c r="G246" s="63"/>
      <c r="H246" s="63"/>
      <c r="I246" s="63"/>
      <c r="J246" s="63" t="s">
        <v>34</v>
      </c>
      <c r="K246" s="63" t="s">
        <v>16</v>
      </c>
      <c r="L246" s="63" t="s">
        <v>35</v>
      </c>
      <c r="M246" s="65" t="s">
        <v>407</v>
      </c>
      <c r="N246" s="63"/>
      <c r="O246" s="63"/>
      <c r="P246" s="65" t="s">
        <v>409</v>
      </c>
    </row>
    <row r="247" spans="1:16" ht="12.75">
      <c r="A247" s="63">
        <v>15.06</v>
      </c>
      <c r="B247" s="59">
        <v>41867</v>
      </c>
      <c r="C247" s="63"/>
      <c r="D247" s="63" t="s">
        <v>15</v>
      </c>
      <c r="E247" s="63" t="s">
        <v>17</v>
      </c>
      <c r="F247" s="63" t="s">
        <v>199</v>
      </c>
      <c r="G247" s="63"/>
      <c r="H247" s="63"/>
      <c r="I247" s="63"/>
      <c r="J247" s="63" t="s">
        <v>34</v>
      </c>
      <c r="K247" s="63" t="s">
        <v>16</v>
      </c>
      <c r="L247" s="63" t="s">
        <v>35</v>
      </c>
      <c r="M247" s="65" t="s">
        <v>301</v>
      </c>
      <c r="N247" s="63"/>
      <c r="O247" s="63"/>
      <c r="P247" s="65" t="s">
        <v>410</v>
      </c>
    </row>
    <row r="248" spans="1:16" ht="12.75">
      <c r="A248" s="63">
        <v>75</v>
      </c>
      <c r="B248" s="59">
        <v>41867</v>
      </c>
      <c r="C248" s="63"/>
      <c r="D248" s="63" t="s">
        <v>34</v>
      </c>
      <c r="E248" s="63" t="s">
        <v>16</v>
      </c>
      <c r="F248" s="63" t="s">
        <v>35</v>
      </c>
      <c r="G248" s="65" t="s">
        <v>407</v>
      </c>
      <c r="H248" s="63"/>
      <c r="I248" s="63"/>
      <c r="J248" s="118" t="s">
        <v>19</v>
      </c>
      <c r="K248" s="63" t="s">
        <v>17</v>
      </c>
      <c r="L248" s="63" t="s">
        <v>199</v>
      </c>
      <c r="M248" s="63"/>
      <c r="N248" s="63"/>
      <c r="O248" s="63"/>
      <c r="P248" s="65" t="s">
        <v>411</v>
      </c>
    </row>
    <row r="249" spans="1:16" ht="12.75">
      <c r="A249" s="63">
        <v>23.14</v>
      </c>
      <c r="B249" s="59">
        <v>41867</v>
      </c>
      <c r="C249" s="63"/>
      <c r="D249" s="63" t="s">
        <v>34</v>
      </c>
      <c r="E249" s="63" t="s">
        <v>16</v>
      </c>
      <c r="F249" s="63" t="s">
        <v>35</v>
      </c>
      <c r="G249" s="65" t="s">
        <v>407</v>
      </c>
      <c r="H249" s="63"/>
      <c r="I249" s="63"/>
      <c r="J249" s="63" t="s">
        <v>34</v>
      </c>
      <c r="K249" s="63" t="s">
        <v>16</v>
      </c>
      <c r="L249" s="63" t="s">
        <v>35</v>
      </c>
      <c r="M249" s="65" t="s">
        <v>301</v>
      </c>
      <c r="N249" s="63"/>
      <c r="O249" s="63"/>
      <c r="P249" s="65" t="s">
        <v>412</v>
      </c>
    </row>
    <row r="250" spans="1:16" ht="12.75">
      <c r="A250" s="63">
        <v>21.92</v>
      </c>
      <c r="B250" s="59">
        <v>41867</v>
      </c>
      <c r="C250" s="63"/>
      <c r="D250" s="63" t="s">
        <v>15</v>
      </c>
      <c r="E250" s="63" t="s">
        <v>17</v>
      </c>
      <c r="F250" s="63" t="s">
        <v>199</v>
      </c>
      <c r="G250" s="63"/>
      <c r="H250" s="63"/>
      <c r="I250" s="63"/>
      <c r="J250" s="63" t="s">
        <v>34</v>
      </c>
      <c r="K250" s="63" t="s">
        <v>16</v>
      </c>
      <c r="L250" s="63" t="s">
        <v>35</v>
      </c>
      <c r="M250" s="65" t="s">
        <v>407</v>
      </c>
      <c r="N250" s="63"/>
      <c r="O250" s="63"/>
      <c r="P250" s="65" t="s">
        <v>408</v>
      </c>
    </row>
    <row r="251" spans="1:16" ht="12.75">
      <c r="A251" s="63">
        <v>23.63</v>
      </c>
      <c r="B251" s="59">
        <v>41867</v>
      </c>
      <c r="C251" s="63"/>
      <c r="D251" s="63" t="s">
        <v>15</v>
      </c>
      <c r="E251" s="63" t="s">
        <v>17</v>
      </c>
      <c r="F251" s="63" t="s">
        <v>199</v>
      </c>
      <c r="G251" s="63"/>
      <c r="H251" s="63"/>
      <c r="I251" s="63"/>
      <c r="J251" s="63" t="s">
        <v>34</v>
      </c>
      <c r="K251" s="63" t="s">
        <v>16</v>
      </c>
      <c r="L251" s="63" t="s">
        <v>35</v>
      </c>
      <c r="M251" s="65" t="s">
        <v>407</v>
      </c>
      <c r="N251" s="63"/>
      <c r="O251" s="63"/>
      <c r="P251" s="65" t="s">
        <v>408</v>
      </c>
    </row>
    <row r="252" spans="1:16" ht="12.75">
      <c r="A252" s="118">
        <v>18</v>
      </c>
      <c r="B252" s="119">
        <v>41870</v>
      </c>
      <c r="C252" s="118"/>
      <c r="D252" s="118" t="s">
        <v>19</v>
      </c>
      <c r="E252" s="118" t="s">
        <v>16</v>
      </c>
      <c r="F252" s="118" t="s">
        <v>77</v>
      </c>
      <c r="G252" s="118" t="s">
        <v>155</v>
      </c>
      <c r="H252" s="118"/>
      <c r="I252" s="118"/>
      <c r="J252" s="118" t="s">
        <v>34</v>
      </c>
      <c r="K252" s="118" t="s">
        <v>16</v>
      </c>
      <c r="L252" s="118" t="s">
        <v>35</v>
      </c>
      <c r="M252" s="118" t="s">
        <v>277</v>
      </c>
      <c r="N252" s="118"/>
      <c r="O252" s="118"/>
      <c r="P252" s="118" t="s">
        <v>391</v>
      </c>
    </row>
    <row r="253" spans="1:16" ht="12.75">
      <c r="A253" s="118">
        <v>27</v>
      </c>
      <c r="B253" s="119">
        <v>41871</v>
      </c>
      <c r="C253" s="118"/>
      <c r="D253" s="118" t="s">
        <v>19</v>
      </c>
      <c r="E253" s="118" t="s">
        <v>16</v>
      </c>
      <c r="F253" s="118" t="s">
        <v>77</v>
      </c>
      <c r="G253" s="118" t="s">
        <v>155</v>
      </c>
      <c r="H253" s="118"/>
      <c r="I253" s="118"/>
      <c r="J253" s="118" t="s">
        <v>34</v>
      </c>
      <c r="K253" s="118" t="s">
        <v>16</v>
      </c>
      <c r="L253" s="118" t="s">
        <v>35</v>
      </c>
      <c r="M253" s="118" t="s">
        <v>277</v>
      </c>
      <c r="N253" s="118"/>
      <c r="O253" s="118"/>
      <c r="P253" s="120" t="s">
        <v>392</v>
      </c>
    </row>
    <row r="254" spans="1:16" ht="12.75">
      <c r="A254" s="118">
        <v>9</v>
      </c>
      <c r="B254" s="119">
        <v>41872</v>
      </c>
      <c r="C254" s="118"/>
      <c r="D254" s="118" t="s">
        <v>19</v>
      </c>
      <c r="E254" s="118" t="s">
        <v>16</v>
      </c>
      <c r="F254" s="118" t="s">
        <v>77</v>
      </c>
      <c r="G254" s="118" t="s">
        <v>155</v>
      </c>
      <c r="H254" s="118"/>
      <c r="I254" s="118"/>
      <c r="J254" s="118" t="s">
        <v>34</v>
      </c>
      <c r="K254" s="118" t="s">
        <v>16</v>
      </c>
      <c r="L254" s="118" t="s">
        <v>35</v>
      </c>
      <c r="M254" s="118" t="s">
        <v>277</v>
      </c>
      <c r="N254" s="118"/>
      <c r="O254" s="118"/>
      <c r="P254" s="118" t="s">
        <v>393</v>
      </c>
    </row>
    <row r="255" spans="1:16" ht="12.75">
      <c r="A255" s="118">
        <v>18</v>
      </c>
      <c r="B255" s="119">
        <v>41873</v>
      </c>
      <c r="C255" s="118"/>
      <c r="D255" s="118" t="s">
        <v>19</v>
      </c>
      <c r="E255" s="118" t="s">
        <v>16</v>
      </c>
      <c r="F255" s="118" t="s">
        <v>77</v>
      </c>
      <c r="G255" s="118" t="s">
        <v>155</v>
      </c>
      <c r="H255" s="118"/>
      <c r="I255" s="118"/>
      <c r="J255" s="118" t="s">
        <v>34</v>
      </c>
      <c r="K255" s="118" t="s">
        <v>16</v>
      </c>
      <c r="L255" s="118" t="s">
        <v>35</v>
      </c>
      <c r="M255" s="118" t="s">
        <v>277</v>
      </c>
      <c r="N255" s="118"/>
      <c r="O255" s="118"/>
      <c r="P255" s="120" t="s">
        <v>394</v>
      </c>
    </row>
    <row r="256" spans="1:16" ht="12.75">
      <c r="A256" s="63">
        <v>18.1</v>
      </c>
      <c r="B256" s="119">
        <v>41873</v>
      </c>
      <c r="C256" s="63"/>
      <c r="D256" s="63" t="s">
        <v>15</v>
      </c>
      <c r="E256" s="63" t="s">
        <v>16</v>
      </c>
      <c r="F256" s="63" t="s">
        <v>179</v>
      </c>
      <c r="G256" s="65"/>
      <c r="H256" s="63"/>
      <c r="I256" s="63"/>
      <c r="J256" s="63" t="s">
        <v>34</v>
      </c>
      <c r="K256" s="63" t="s">
        <v>16</v>
      </c>
      <c r="L256" s="63" t="s">
        <v>35</v>
      </c>
      <c r="M256" s="63" t="s">
        <v>244</v>
      </c>
      <c r="N256" s="63"/>
      <c r="O256" s="63"/>
      <c r="P256" s="65" t="s">
        <v>395</v>
      </c>
    </row>
    <row r="257" spans="1:16" ht="12.75">
      <c r="A257" s="63">
        <v>1189</v>
      </c>
      <c r="B257" s="59">
        <v>41874</v>
      </c>
      <c r="C257" s="63"/>
      <c r="D257" s="63" t="s">
        <v>15</v>
      </c>
      <c r="E257" s="63" t="s">
        <v>16</v>
      </c>
      <c r="F257" s="63" t="s">
        <v>77</v>
      </c>
      <c r="G257" s="63" t="s">
        <v>155</v>
      </c>
      <c r="H257" s="63"/>
      <c r="I257" s="63"/>
      <c r="J257" s="63" t="s">
        <v>20</v>
      </c>
      <c r="K257" s="63" t="s">
        <v>16</v>
      </c>
      <c r="L257" s="63" t="s">
        <v>88</v>
      </c>
      <c r="M257" s="63" t="s">
        <v>89</v>
      </c>
      <c r="N257" s="63"/>
      <c r="O257" s="63"/>
      <c r="P257" s="65"/>
    </row>
    <row r="258" spans="1:16" ht="12.75">
      <c r="A258" s="63">
        <v>1313</v>
      </c>
      <c r="B258" s="59">
        <v>41876</v>
      </c>
      <c r="C258" s="63"/>
      <c r="D258" s="63" t="s">
        <v>15</v>
      </c>
      <c r="E258" s="63" t="s">
        <v>16</v>
      </c>
      <c r="F258" s="63" t="s">
        <v>22</v>
      </c>
      <c r="G258" s="63" t="s">
        <v>23</v>
      </c>
      <c r="H258" s="63"/>
      <c r="I258" s="63"/>
      <c r="J258" s="63" t="s">
        <v>34</v>
      </c>
      <c r="K258" s="63" t="s">
        <v>16</v>
      </c>
      <c r="L258" s="63" t="s">
        <v>35</v>
      </c>
      <c r="M258" s="63" t="s">
        <v>72</v>
      </c>
      <c r="N258" s="63"/>
      <c r="O258" s="63"/>
      <c r="P258" s="65" t="s">
        <v>390</v>
      </c>
    </row>
    <row r="259" spans="1:16" ht="12.75">
      <c r="A259" s="116">
        <v>18</v>
      </c>
      <c r="B259" s="117">
        <v>41878</v>
      </c>
      <c r="C259" s="63"/>
      <c r="D259" s="121" t="s">
        <v>34</v>
      </c>
      <c r="E259" s="121" t="s">
        <v>16</v>
      </c>
      <c r="F259" s="121" t="s">
        <v>35</v>
      </c>
      <c r="G259" s="121" t="s">
        <v>277</v>
      </c>
      <c r="H259" s="63"/>
      <c r="I259" s="63"/>
      <c r="J259" s="63" t="s">
        <v>34</v>
      </c>
      <c r="K259" s="63" t="s">
        <v>16</v>
      </c>
      <c r="L259" s="63" t="s">
        <v>21</v>
      </c>
      <c r="M259" s="63" t="s">
        <v>44</v>
      </c>
      <c r="N259" s="63"/>
      <c r="O259" s="63"/>
      <c r="P259" s="65" t="s">
        <v>400</v>
      </c>
    </row>
    <row r="260" spans="1:16" ht="12.75">
      <c r="A260" s="121">
        <v>27</v>
      </c>
      <c r="B260" s="117">
        <v>41878</v>
      </c>
      <c r="C260" s="63"/>
      <c r="D260" s="121" t="s">
        <v>34</v>
      </c>
      <c r="E260" s="121" t="s">
        <v>16</v>
      </c>
      <c r="F260" s="121" t="s">
        <v>35</v>
      </c>
      <c r="G260" s="121" t="s">
        <v>277</v>
      </c>
      <c r="H260" s="63"/>
      <c r="I260" s="63"/>
      <c r="J260" s="63" t="s">
        <v>34</v>
      </c>
      <c r="K260" s="63" t="s">
        <v>16</v>
      </c>
      <c r="L260" s="63" t="s">
        <v>21</v>
      </c>
      <c r="M260" s="63" t="s">
        <v>44</v>
      </c>
      <c r="N260" s="63"/>
      <c r="O260" s="63"/>
      <c r="P260" s="65" t="s">
        <v>401</v>
      </c>
    </row>
    <row r="261" spans="1:16" ht="12.75">
      <c r="A261" s="121">
        <v>9</v>
      </c>
      <c r="B261" s="117">
        <v>41878</v>
      </c>
      <c r="C261" s="63"/>
      <c r="D261" s="121" t="s">
        <v>34</v>
      </c>
      <c r="E261" s="121" t="s">
        <v>16</v>
      </c>
      <c r="F261" s="121" t="s">
        <v>35</v>
      </c>
      <c r="G261" s="121" t="s">
        <v>277</v>
      </c>
      <c r="H261" s="63"/>
      <c r="I261" s="63"/>
      <c r="J261" s="63" t="s">
        <v>34</v>
      </c>
      <c r="K261" s="63" t="s">
        <v>16</v>
      </c>
      <c r="L261" s="63" t="s">
        <v>21</v>
      </c>
      <c r="M261" s="63" t="s">
        <v>44</v>
      </c>
      <c r="N261" s="63"/>
      <c r="O261" s="63"/>
      <c r="P261" s="65" t="s">
        <v>402</v>
      </c>
    </row>
    <row r="262" spans="1:16" ht="12.75">
      <c r="A262" s="121">
        <v>18</v>
      </c>
      <c r="B262" s="117">
        <v>41878</v>
      </c>
      <c r="C262" s="63"/>
      <c r="D262" s="121" t="s">
        <v>34</v>
      </c>
      <c r="E262" s="121" t="s">
        <v>16</v>
      </c>
      <c r="F262" s="121" t="s">
        <v>35</v>
      </c>
      <c r="G262" s="121" t="s">
        <v>277</v>
      </c>
      <c r="H262" s="63"/>
      <c r="I262" s="63"/>
      <c r="J262" s="63" t="s">
        <v>34</v>
      </c>
      <c r="K262" s="63" t="s">
        <v>16</v>
      </c>
      <c r="L262" s="63" t="s">
        <v>21</v>
      </c>
      <c r="M262" s="63" t="s">
        <v>44</v>
      </c>
      <c r="N262" s="63"/>
      <c r="O262" s="63"/>
      <c r="P262" s="65" t="s">
        <v>446</v>
      </c>
    </row>
    <row r="263" spans="1:16" ht="12.75">
      <c r="A263" s="121">
        <v>1000</v>
      </c>
      <c r="B263" s="117">
        <v>41878</v>
      </c>
      <c r="C263" s="63"/>
      <c r="D263" s="121" t="s">
        <v>15</v>
      </c>
      <c r="E263" s="121" t="s">
        <v>16</v>
      </c>
      <c r="F263" s="121" t="s">
        <v>152</v>
      </c>
      <c r="G263" s="116"/>
      <c r="H263" s="63"/>
      <c r="I263" s="63"/>
      <c r="J263" s="63" t="s">
        <v>34</v>
      </c>
      <c r="K263" s="63" t="s">
        <v>16</v>
      </c>
      <c r="L263" s="63" t="s">
        <v>21</v>
      </c>
      <c r="M263" s="63" t="s">
        <v>44</v>
      </c>
      <c r="N263" s="63"/>
      <c r="O263" s="63"/>
      <c r="P263" s="65" t="s">
        <v>403</v>
      </c>
    </row>
    <row r="264" spans="1:16" ht="12.75">
      <c r="A264" s="121">
        <v>1733.48</v>
      </c>
      <c r="B264" s="59">
        <v>41882</v>
      </c>
      <c r="C264" s="63"/>
      <c r="D264" s="63" t="s">
        <v>20</v>
      </c>
      <c r="E264" s="63" t="s">
        <v>16</v>
      </c>
      <c r="F264" s="63" t="s">
        <v>40</v>
      </c>
      <c r="G264" s="63" t="s">
        <v>27</v>
      </c>
      <c r="H264" s="63"/>
      <c r="I264" s="63"/>
      <c r="J264" s="63" t="s">
        <v>19</v>
      </c>
      <c r="K264" s="63" t="s">
        <v>16</v>
      </c>
      <c r="L264" s="63" t="s">
        <v>27</v>
      </c>
      <c r="M264" s="63" t="s">
        <v>0</v>
      </c>
      <c r="N264" s="63"/>
      <c r="O264" s="63"/>
      <c r="P264" s="65"/>
    </row>
    <row r="265" spans="1:16" ht="12.75">
      <c r="A265" s="121">
        <v>15</v>
      </c>
      <c r="B265" s="59">
        <v>41882</v>
      </c>
      <c r="C265" s="63"/>
      <c r="D265" s="63" t="s">
        <v>20</v>
      </c>
      <c r="E265" s="63" t="s">
        <v>16</v>
      </c>
      <c r="F265" s="63" t="s">
        <v>40</v>
      </c>
      <c r="G265" s="63" t="s">
        <v>27</v>
      </c>
      <c r="H265" s="63"/>
      <c r="I265" s="63"/>
      <c r="J265" s="63" t="s">
        <v>19</v>
      </c>
      <c r="K265" s="63" t="s">
        <v>16</v>
      </c>
      <c r="L265" s="63" t="s">
        <v>27</v>
      </c>
      <c r="M265" s="63" t="s">
        <v>1</v>
      </c>
      <c r="N265" s="63"/>
      <c r="O265" s="63"/>
      <c r="P265" s="65"/>
    </row>
    <row r="266" spans="1:16" ht="12.75">
      <c r="A266" s="121">
        <v>6</v>
      </c>
      <c r="B266" s="59">
        <v>41882</v>
      </c>
      <c r="C266" s="63"/>
      <c r="D266" s="63" t="s">
        <v>20</v>
      </c>
      <c r="E266" s="63" t="s">
        <v>16</v>
      </c>
      <c r="F266" s="63" t="s">
        <v>40</v>
      </c>
      <c r="G266" s="63" t="s">
        <v>27</v>
      </c>
      <c r="H266" s="63"/>
      <c r="I266" s="63"/>
      <c r="J266" s="63" t="s">
        <v>19</v>
      </c>
      <c r="K266" s="63" t="s">
        <v>16</v>
      </c>
      <c r="L266" s="63" t="s">
        <v>27</v>
      </c>
      <c r="M266" s="63" t="s">
        <v>41</v>
      </c>
      <c r="N266" s="63"/>
      <c r="O266" s="63"/>
      <c r="P266" s="65"/>
    </row>
    <row r="267" spans="1:16" ht="12.75">
      <c r="A267" s="121">
        <v>55</v>
      </c>
      <c r="B267" s="59">
        <v>41882</v>
      </c>
      <c r="C267" s="63"/>
      <c r="D267" s="63" t="s">
        <v>20</v>
      </c>
      <c r="E267" s="63" t="s">
        <v>16</v>
      </c>
      <c r="F267" s="63" t="s">
        <v>40</v>
      </c>
      <c r="G267" s="63" t="s">
        <v>27</v>
      </c>
      <c r="H267" s="63"/>
      <c r="I267" s="63"/>
      <c r="J267" s="63" t="s">
        <v>19</v>
      </c>
      <c r="K267" s="63" t="s">
        <v>16</v>
      </c>
      <c r="L267" s="63" t="s">
        <v>71</v>
      </c>
      <c r="M267" s="63"/>
      <c r="N267" s="63"/>
      <c r="O267" s="63"/>
      <c r="P267" s="65"/>
    </row>
    <row r="268" spans="1:16" ht="12.75">
      <c r="A268" s="121">
        <v>100</v>
      </c>
      <c r="B268" s="59">
        <v>41888</v>
      </c>
      <c r="C268" s="63"/>
      <c r="D268" s="63" t="s">
        <v>15</v>
      </c>
      <c r="E268" s="63" t="s">
        <v>16</v>
      </c>
      <c r="F268" s="63" t="s">
        <v>39</v>
      </c>
      <c r="G268" s="63"/>
      <c r="H268" s="63"/>
      <c r="I268" s="63"/>
      <c r="J268" s="63" t="s">
        <v>34</v>
      </c>
      <c r="K268" s="63" t="s">
        <v>16</v>
      </c>
      <c r="L268" s="63" t="s">
        <v>35</v>
      </c>
      <c r="M268" s="63" t="s">
        <v>421</v>
      </c>
      <c r="N268" s="63"/>
      <c r="O268" s="63"/>
      <c r="P268" s="65" t="s">
        <v>423</v>
      </c>
    </row>
    <row r="269" spans="1:16" ht="12.75">
      <c r="A269" s="63">
        <v>18.1</v>
      </c>
      <c r="B269" s="119">
        <v>41904</v>
      </c>
      <c r="C269" s="63"/>
      <c r="D269" s="63" t="s">
        <v>15</v>
      </c>
      <c r="E269" s="63" t="s">
        <v>16</v>
      </c>
      <c r="F269" s="63" t="s">
        <v>179</v>
      </c>
      <c r="G269" s="65"/>
      <c r="H269" s="63"/>
      <c r="I269" s="63"/>
      <c r="J269" s="63" t="s">
        <v>34</v>
      </c>
      <c r="K269" s="63" t="s">
        <v>16</v>
      </c>
      <c r="L269" s="63" t="s">
        <v>35</v>
      </c>
      <c r="M269" s="63" t="s">
        <v>244</v>
      </c>
      <c r="N269" s="63"/>
      <c r="O269" s="63"/>
      <c r="P269" s="65" t="s">
        <v>395</v>
      </c>
    </row>
    <row r="270" spans="1:16" ht="12.75">
      <c r="A270" s="121">
        <v>708</v>
      </c>
      <c r="B270" s="59">
        <v>41907</v>
      </c>
      <c r="C270" s="63"/>
      <c r="D270" s="63" t="s">
        <v>15</v>
      </c>
      <c r="E270" s="63" t="s">
        <v>16</v>
      </c>
      <c r="F270" s="63" t="s">
        <v>22</v>
      </c>
      <c r="G270" s="63" t="s">
        <v>23</v>
      </c>
      <c r="H270" s="63"/>
      <c r="I270" s="63"/>
      <c r="J270" s="63" t="s">
        <v>34</v>
      </c>
      <c r="K270" s="63" t="s">
        <v>16</v>
      </c>
      <c r="L270" s="63" t="s">
        <v>35</v>
      </c>
      <c r="M270" s="63" t="s">
        <v>72</v>
      </c>
      <c r="N270" s="63"/>
      <c r="O270" s="63"/>
      <c r="P270" s="65" t="s">
        <v>415</v>
      </c>
    </row>
    <row r="271" spans="1:16" ht="12.75">
      <c r="A271" s="121">
        <v>708</v>
      </c>
      <c r="B271" s="59">
        <v>41908</v>
      </c>
      <c r="C271" s="63"/>
      <c r="D271" s="63" t="s">
        <v>34</v>
      </c>
      <c r="E271" s="63" t="s">
        <v>16</v>
      </c>
      <c r="F271" s="63" t="s">
        <v>35</v>
      </c>
      <c r="G271" s="63" t="s">
        <v>72</v>
      </c>
      <c r="H271" s="63"/>
      <c r="I271" s="63"/>
      <c r="J271" s="63" t="s">
        <v>34</v>
      </c>
      <c r="K271" s="63" t="s">
        <v>16</v>
      </c>
      <c r="L271" s="63" t="s">
        <v>21</v>
      </c>
      <c r="M271" s="63" t="s">
        <v>44</v>
      </c>
      <c r="N271" s="63"/>
      <c r="O271" s="63"/>
      <c r="P271" s="65" t="s">
        <v>416</v>
      </c>
    </row>
    <row r="272" spans="1:16" ht="12.75">
      <c r="A272" s="121">
        <v>577.38</v>
      </c>
      <c r="B272" s="59">
        <v>41912</v>
      </c>
      <c r="C272" s="63"/>
      <c r="D272" s="63" t="s">
        <v>20</v>
      </c>
      <c r="E272" s="63" t="s">
        <v>16</v>
      </c>
      <c r="F272" s="63" t="s">
        <v>21</v>
      </c>
      <c r="G272" s="65" t="s">
        <v>84</v>
      </c>
      <c r="H272" s="63"/>
      <c r="I272" s="63"/>
      <c r="J272" s="63" t="s">
        <v>20</v>
      </c>
      <c r="K272" s="63" t="s">
        <v>16</v>
      </c>
      <c r="L272" s="63" t="s">
        <v>21</v>
      </c>
      <c r="M272" s="65" t="s">
        <v>271</v>
      </c>
      <c r="N272" s="63"/>
      <c r="O272" s="63"/>
      <c r="P272" s="65" t="s">
        <v>419</v>
      </c>
    </row>
    <row r="273" spans="1:16" ht="12.75">
      <c r="A273" s="121">
        <v>1762.18</v>
      </c>
      <c r="B273" s="59">
        <v>41912</v>
      </c>
      <c r="C273" s="63"/>
      <c r="D273" s="63" t="s">
        <v>20</v>
      </c>
      <c r="E273" s="63" t="s">
        <v>16</v>
      </c>
      <c r="F273" s="63" t="s">
        <v>40</v>
      </c>
      <c r="G273" s="63" t="s">
        <v>27</v>
      </c>
      <c r="H273" s="63"/>
      <c r="I273" s="63"/>
      <c r="J273" s="63" t="s">
        <v>19</v>
      </c>
      <c r="K273" s="63" t="s">
        <v>16</v>
      </c>
      <c r="L273" s="63" t="s">
        <v>27</v>
      </c>
      <c r="M273" s="63" t="s">
        <v>0</v>
      </c>
      <c r="N273" s="63"/>
      <c r="O273" s="63"/>
      <c r="P273" s="65"/>
    </row>
    <row r="274" spans="1:16" ht="12.75">
      <c r="A274" s="121">
        <v>18</v>
      </c>
      <c r="B274" s="59">
        <v>41912</v>
      </c>
      <c r="C274" s="63"/>
      <c r="D274" s="63" t="s">
        <v>20</v>
      </c>
      <c r="E274" s="63" t="s">
        <v>16</v>
      </c>
      <c r="F274" s="63" t="s">
        <v>40</v>
      </c>
      <c r="G274" s="63" t="s">
        <v>27</v>
      </c>
      <c r="H274" s="63"/>
      <c r="I274" s="63"/>
      <c r="J274" s="63" t="s">
        <v>19</v>
      </c>
      <c r="K274" s="63" t="s">
        <v>16</v>
      </c>
      <c r="L274" s="63" t="s">
        <v>27</v>
      </c>
      <c r="M274" s="63" t="s">
        <v>1</v>
      </c>
      <c r="N274" s="63"/>
      <c r="O274" s="63"/>
      <c r="P274" s="65"/>
    </row>
    <row r="275" spans="1:16" ht="12.75">
      <c r="A275" s="121">
        <v>6</v>
      </c>
      <c r="B275" s="59">
        <v>41912</v>
      </c>
      <c r="C275" s="63"/>
      <c r="D275" s="63" t="s">
        <v>20</v>
      </c>
      <c r="E275" s="63" t="s">
        <v>16</v>
      </c>
      <c r="F275" s="63" t="s">
        <v>40</v>
      </c>
      <c r="G275" s="63" t="s">
        <v>27</v>
      </c>
      <c r="H275" s="63"/>
      <c r="I275" s="63"/>
      <c r="J275" s="63" t="s">
        <v>19</v>
      </c>
      <c r="K275" s="63" t="s">
        <v>16</v>
      </c>
      <c r="L275" s="63" t="s">
        <v>27</v>
      </c>
      <c r="M275" s="63" t="s">
        <v>41</v>
      </c>
      <c r="N275" s="63"/>
      <c r="O275" s="63"/>
      <c r="P275" s="65"/>
    </row>
    <row r="276" spans="1:16" ht="12.75">
      <c r="A276" s="121">
        <v>1.4</v>
      </c>
      <c r="B276" s="59">
        <v>41912</v>
      </c>
      <c r="C276" s="63"/>
      <c r="D276" s="63" t="s">
        <v>20</v>
      </c>
      <c r="E276" s="63" t="s">
        <v>16</v>
      </c>
      <c r="F276" s="63" t="s">
        <v>40</v>
      </c>
      <c r="G276" s="63" t="s">
        <v>27</v>
      </c>
      <c r="H276" s="63"/>
      <c r="I276" s="63"/>
      <c r="J276" s="63" t="s">
        <v>19</v>
      </c>
      <c r="K276" s="63" t="s">
        <v>16</v>
      </c>
      <c r="L276" s="63" t="s">
        <v>27</v>
      </c>
      <c r="M276" s="63" t="s">
        <v>42</v>
      </c>
      <c r="N276" s="63"/>
      <c r="O276" s="63"/>
      <c r="P276" s="65"/>
    </row>
    <row r="277" spans="1:16" ht="12.75">
      <c r="A277" s="121">
        <v>100</v>
      </c>
      <c r="B277" s="59">
        <v>41912</v>
      </c>
      <c r="C277" s="63"/>
      <c r="D277" s="63" t="s">
        <v>20</v>
      </c>
      <c r="E277" s="63" t="s">
        <v>16</v>
      </c>
      <c r="F277" s="63" t="s">
        <v>40</v>
      </c>
      <c r="G277" s="63" t="s">
        <v>27</v>
      </c>
      <c r="H277" s="63"/>
      <c r="I277" s="63"/>
      <c r="J277" s="63" t="s">
        <v>19</v>
      </c>
      <c r="K277" s="63" t="s">
        <v>16</v>
      </c>
      <c r="L277" s="63" t="s">
        <v>71</v>
      </c>
      <c r="M277" s="65"/>
      <c r="N277" s="63"/>
      <c r="O277" s="63"/>
      <c r="P277" s="65"/>
    </row>
    <row r="278" spans="1:16" ht="12.75">
      <c r="A278" s="63">
        <v>18.1</v>
      </c>
      <c r="B278" s="119">
        <v>41934</v>
      </c>
      <c r="C278" s="63"/>
      <c r="D278" s="63" t="s">
        <v>15</v>
      </c>
      <c r="E278" s="63" t="s">
        <v>16</v>
      </c>
      <c r="F278" s="63" t="s">
        <v>179</v>
      </c>
      <c r="G278" s="65"/>
      <c r="H278" s="63"/>
      <c r="I278" s="63"/>
      <c r="J278" s="63" t="s">
        <v>34</v>
      </c>
      <c r="K278" s="63" t="s">
        <v>16</v>
      </c>
      <c r="L278" s="63" t="s">
        <v>35</v>
      </c>
      <c r="M278" s="63" t="s">
        <v>244</v>
      </c>
      <c r="N278" s="63"/>
      <c r="O278" s="63"/>
      <c r="P278" s="65" t="s">
        <v>395</v>
      </c>
    </row>
    <row r="279" spans="1:16" ht="12.75">
      <c r="A279" s="62">
        <v>708</v>
      </c>
      <c r="B279" s="76">
        <v>41936</v>
      </c>
      <c r="C279" s="62"/>
      <c r="D279" s="62" t="s">
        <v>15</v>
      </c>
      <c r="E279" s="62" t="s">
        <v>16</v>
      </c>
      <c r="F279" s="62" t="s">
        <v>22</v>
      </c>
      <c r="G279" s="62" t="s">
        <v>23</v>
      </c>
      <c r="H279" s="62"/>
      <c r="I279" s="62"/>
      <c r="J279" s="62" t="s">
        <v>34</v>
      </c>
      <c r="K279" s="62" t="s">
        <v>16</v>
      </c>
      <c r="L279" s="62" t="s">
        <v>35</v>
      </c>
      <c r="M279" s="62" t="s">
        <v>72</v>
      </c>
      <c r="N279" s="62"/>
      <c r="O279" s="62"/>
      <c r="P279" s="73" t="s">
        <v>424</v>
      </c>
    </row>
    <row r="280" spans="1:16" ht="12.75">
      <c r="A280" s="63">
        <v>708</v>
      </c>
      <c r="B280" s="59">
        <v>41941</v>
      </c>
      <c r="C280" s="63"/>
      <c r="D280" s="63" t="s">
        <v>34</v>
      </c>
      <c r="E280" s="63" t="s">
        <v>16</v>
      </c>
      <c r="F280" s="63" t="s">
        <v>35</v>
      </c>
      <c r="G280" s="63" t="s">
        <v>72</v>
      </c>
      <c r="H280" s="63"/>
      <c r="I280" s="63"/>
      <c r="J280" s="63" t="s">
        <v>34</v>
      </c>
      <c r="K280" s="63" t="s">
        <v>16</v>
      </c>
      <c r="L280" s="63" t="s">
        <v>21</v>
      </c>
      <c r="M280" s="63" t="s">
        <v>44</v>
      </c>
      <c r="N280" s="63"/>
      <c r="O280" s="63"/>
      <c r="P280" s="65" t="s">
        <v>425</v>
      </c>
    </row>
    <row r="281" spans="1:16" ht="12.75">
      <c r="A281" s="63">
        <v>1809.74</v>
      </c>
      <c r="B281" s="59">
        <v>41943</v>
      </c>
      <c r="C281" s="63"/>
      <c r="D281" s="63" t="s">
        <v>20</v>
      </c>
      <c r="E281" s="63" t="s">
        <v>16</v>
      </c>
      <c r="F281" s="63" t="s">
        <v>40</v>
      </c>
      <c r="G281" s="63" t="s">
        <v>27</v>
      </c>
      <c r="H281" s="63"/>
      <c r="I281" s="63"/>
      <c r="J281" s="63" t="s">
        <v>19</v>
      </c>
      <c r="K281" s="63" t="s">
        <v>16</v>
      </c>
      <c r="L281" s="63" t="s">
        <v>27</v>
      </c>
      <c r="M281" s="63" t="s">
        <v>0</v>
      </c>
      <c r="N281" s="63"/>
      <c r="O281" s="63"/>
      <c r="P281" s="65"/>
    </row>
    <row r="282" spans="1:16" ht="12.75">
      <c r="A282" s="63">
        <v>8</v>
      </c>
      <c r="B282" s="59">
        <v>41943</v>
      </c>
      <c r="C282" s="63"/>
      <c r="D282" s="63" t="s">
        <v>20</v>
      </c>
      <c r="E282" s="63" t="s">
        <v>16</v>
      </c>
      <c r="F282" s="63" t="s">
        <v>40</v>
      </c>
      <c r="G282" s="63" t="s">
        <v>27</v>
      </c>
      <c r="H282" s="63"/>
      <c r="I282" s="63"/>
      <c r="J282" s="63" t="s">
        <v>19</v>
      </c>
      <c r="K282" s="63" t="s">
        <v>16</v>
      </c>
      <c r="L282" s="63" t="s">
        <v>27</v>
      </c>
      <c r="M282" s="63" t="s">
        <v>1</v>
      </c>
      <c r="N282" s="63"/>
      <c r="O282" s="63"/>
      <c r="P282" s="65"/>
    </row>
    <row r="283" spans="1:16" ht="12.75">
      <c r="A283" s="63">
        <v>15</v>
      </c>
      <c r="B283" s="59">
        <v>41943</v>
      </c>
      <c r="C283" s="63"/>
      <c r="D283" s="63" t="s">
        <v>20</v>
      </c>
      <c r="E283" s="63" t="s">
        <v>16</v>
      </c>
      <c r="F283" s="63" t="s">
        <v>40</v>
      </c>
      <c r="G283" s="63" t="s">
        <v>27</v>
      </c>
      <c r="H283" s="63"/>
      <c r="I283" s="63"/>
      <c r="J283" s="63" t="s">
        <v>19</v>
      </c>
      <c r="K283" s="63" t="s">
        <v>16</v>
      </c>
      <c r="L283" s="63" t="s">
        <v>27</v>
      </c>
      <c r="M283" s="63" t="s">
        <v>41</v>
      </c>
      <c r="N283" s="63"/>
      <c r="O283" s="63"/>
      <c r="P283" s="65"/>
    </row>
    <row r="284" spans="1:16" ht="12.75">
      <c r="A284" s="63">
        <v>7.42</v>
      </c>
      <c r="B284" s="59">
        <v>41944</v>
      </c>
      <c r="C284" s="63"/>
      <c r="D284" s="63" t="s">
        <v>15</v>
      </c>
      <c r="E284" s="63" t="s">
        <v>16</v>
      </c>
      <c r="F284" s="63" t="s">
        <v>22</v>
      </c>
      <c r="G284" s="63" t="s">
        <v>26</v>
      </c>
      <c r="H284" s="63"/>
      <c r="I284" s="63"/>
      <c r="J284" s="63" t="s">
        <v>34</v>
      </c>
      <c r="K284" s="63" t="s">
        <v>16</v>
      </c>
      <c r="L284" s="63" t="s">
        <v>21</v>
      </c>
      <c r="M284" s="63" t="s">
        <v>44</v>
      </c>
      <c r="N284" s="63"/>
      <c r="O284" s="63"/>
      <c r="P284" s="65" t="s">
        <v>428</v>
      </c>
    </row>
    <row r="285" spans="1:16" ht="12.75">
      <c r="A285" s="63">
        <v>18.1</v>
      </c>
      <c r="B285" s="119">
        <v>41965</v>
      </c>
      <c r="C285" s="63"/>
      <c r="D285" s="63" t="s">
        <v>15</v>
      </c>
      <c r="E285" s="63" t="s">
        <v>16</v>
      </c>
      <c r="F285" s="63" t="s">
        <v>179</v>
      </c>
      <c r="G285" s="65"/>
      <c r="H285" s="63"/>
      <c r="I285" s="63"/>
      <c r="J285" s="63" t="s">
        <v>34</v>
      </c>
      <c r="K285" s="63" t="s">
        <v>16</v>
      </c>
      <c r="L285" s="63" t="s">
        <v>35</v>
      </c>
      <c r="M285" s="63" t="s">
        <v>244</v>
      </c>
      <c r="N285" s="63"/>
      <c r="O285" s="63"/>
      <c r="P285" s="65" t="s">
        <v>395</v>
      </c>
    </row>
    <row r="286" spans="1:16" ht="12.75">
      <c r="A286" s="63">
        <v>708</v>
      </c>
      <c r="B286" s="59">
        <v>41966</v>
      </c>
      <c r="C286" s="63"/>
      <c r="D286" s="63" t="s">
        <v>15</v>
      </c>
      <c r="E286" s="63" t="s">
        <v>16</v>
      </c>
      <c r="F286" s="63" t="s">
        <v>22</v>
      </c>
      <c r="G286" s="63" t="s">
        <v>23</v>
      </c>
      <c r="H286" s="63"/>
      <c r="I286" s="63"/>
      <c r="J286" s="63" t="s">
        <v>34</v>
      </c>
      <c r="K286" s="63" t="s">
        <v>16</v>
      </c>
      <c r="L286" s="63" t="s">
        <v>35</v>
      </c>
      <c r="M286" s="63" t="s">
        <v>72</v>
      </c>
      <c r="N286" s="63"/>
      <c r="O286" s="63"/>
      <c r="P286" s="65" t="s">
        <v>429</v>
      </c>
    </row>
    <row r="287" spans="1:16" ht="12.75">
      <c r="A287" s="63">
        <v>1837.62</v>
      </c>
      <c r="B287" s="59">
        <v>41973</v>
      </c>
      <c r="C287" s="63"/>
      <c r="D287" s="63" t="s">
        <v>20</v>
      </c>
      <c r="E287" s="63" t="s">
        <v>16</v>
      </c>
      <c r="F287" s="63" t="s">
        <v>40</v>
      </c>
      <c r="G287" s="63" t="s">
        <v>27</v>
      </c>
      <c r="H287" s="63"/>
      <c r="I287" s="63"/>
      <c r="J287" s="63" t="s">
        <v>19</v>
      </c>
      <c r="K287" s="63" t="s">
        <v>16</v>
      </c>
      <c r="L287" s="63" t="s">
        <v>27</v>
      </c>
      <c r="M287" s="63" t="s">
        <v>0</v>
      </c>
      <c r="N287" s="63"/>
      <c r="O287" s="63"/>
      <c r="P287" s="65"/>
    </row>
    <row r="288" spans="1:16" ht="12.75">
      <c r="A288" s="63">
        <v>15</v>
      </c>
      <c r="B288" s="59">
        <v>41973</v>
      </c>
      <c r="C288" s="63"/>
      <c r="D288" s="63" t="s">
        <v>20</v>
      </c>
      <c r="E288" s="63" t="s">
        <v>16</v>
      </c>
      <c r="F288" s="63" t="s">
        <v>40</v>
      </c>
      <c r="G288" s="63" t="s">
        <v>27</v>
      </c>
      <c r="H288" s="63"/>
      <c r="I288" s="63"/>
      <c r="J288" s="63" t="s">
        <v>19</v>
      </c>
      <c r="K288" s="63" t="s">
        <v>16</v>
      </c>
      <c r="L288" s="63" t="s">
        <v>27</v>
      </c>
      <c r="M288" s="63" t="s">
        <v>1</v>
      </c>
      <c r="N288" s="63"/>
      <c r="O288" s="63"/>
      <c r="P288" s="65"/>
    </row>
    <row r="289" spans="1:16" ht="12.75">
      <c r="A289" s="63">
        <v>6</v>
      </c>
      <c r="B289" s="59">
        <v>41973</v>
      </c>
      <c r="C289" s="63"/>
      <c r="D289" s="63" t="s">
        <v>20</v>
      </c>
      <c r="E289" s="63" t="s">
        <v>16</v>
      </c>
      <c r="F289" s="63" t="s">
        <v>40</v>
      </c>
      <c r="G289" s="63" t="s">
        <v>27</v>
      </c>
      <c r="H289" s="63"/>
      <c r="I289" s="63"/>
      <c r="J289" s="63" t="s">
        <v>19</v>
      </c>
      <c r="K289" s="63" t="s">
        <v>16</v>
      </c>
      <c r="L289" s="63" t="s">
        <v>27</v>
      </c>
      <c r="M289" s="63" t="s">
        <v>41</v>
      </c>
      <c r="N289" s="63"/>
      <c r="O289" s="63"/>
      <c r="P289" s="65"/>
    </row>
    <row r="290" spans="1:16" ht="12.75">
      <c r="A290" s="63">
        <v>205</v>
      </c>
      <c r="B290" s="59">
        <v>41973</v>
      </c>
      <c r="C290" s="63"/>
      <c r="D290" s="63" t="s">
        <v>20</v>
      </c>
      <c r="E290" s="63" t="s">
        <v>16</v>
      </c>
      <c r="F290" s="63" t="s">
        <v>40</v>
      </c>
      <c r="G290" s="63" t="s">
        <v>27</v>
      </c>
      <c r="H290" s="63"/>
      <c r="I290" s="63"/>
      <c r="J290" s="63" t="s">
        <v>19</v>
      </c>
      <c r="K290" s="63" t="s">
        <v>16</v>
      </c>
      <c r="L290" s="63" t="s">
        <v>71</v>
      </c>
      <c r="M290" s="63"/>
      <c r="N290" s="63"/>
      <c r="O290" s="63"/>
      <c r="P290" s="65"/>
    </row>
    <row r="291" spans="1:16" ht="12.75">
      <c r="A291" s="63">
        <v>710</v>
      </c>
      <c r="B291" s="59">
        <v>41987</v>
      </c>
      <c r="C291" s="63"/>
      <c r="D291" s="63" t="s">
        <v>15</v>
      </c>
      <c r="E291" s="63" t="s">
        <v>16</v>
      </c>
      <c r="F291" s="63" t="s">
        <v>136</v>
      </c>
      <c r="G291" s="63"/>
      <c r="H291" s="63"/>
      <c r="I291" s="63"/>
      <c r="J291" s="63" t="s">
        <v>34</v>
      </c>
      <c r="K291" s="63" t="s">
        <v>16</v>
      </c>
      <c r="L291" s="63" t="s">
        <v>21</v>
      </c>
      <c r="M291" s="63" t="s">
        <v>44</v>
      </c>
      <c r="N291" s="63"/>
      <c r="O291" s="63"/>
      <c r="P291" s="65" t="s">
        <v>442</v>
      </c>
    </row>
    <row r="292" spans="1:16" ht="12.75">
      <c r="A292" s="63">
        <v>708</v>
      </c>
      <c r="B292" s="59">
        <v>41995</v>
      </c>
      <c r="C292" s="63"/>
      <c r="D292" s="63" t="s">
        <v>15</v>
      </c>
      <c r="E292" s="63" t="s">
        <v>16</v>
      </c>
      <c r="F292" s="63" t="s">
        <v>22</v>
      </c>
      <c r="G292" s="63" t="s">
        <v>23</v>
      </c>
      <c r="H292" s="63"/>
      <c r="I292" s="63"/>
      <c r="J292" s="63" t="s">
        <v>34</v>
      </c>
      <c r="K292" s="63" t="s">
        <v>16</v>
      </c>
      <c r="L292" s="63" t="s">
        <v>35</v>
      </c>
      <c r="M292" s="63" t="s">
        <v>72</v>
      </c>
      <c r="N292" s="63"/>
      <c r="O292" s="63"/>
      <c r="P292" s="65" t="s">
        <v>435</v>
      </c>
    </row>
    <row r="293" spans="1:16" ht="12.75">
      <c r="A293" s="63">
        <v>18.1</v>
      </c>
      <c r="B293" s="59">
        <v>41995</v>
      </c>
      <c r="C293" s="63"/>
      <c r="D293" s="63" t="s">
        <v>15</v>
      </c>
      <c r="E293" s="63" t="s">
        <v>16</v>
      </c>
      <c r="F293" s="63" t="s">
        <v>179</v>
      </c>
      <c r="G293" s="65"/>
      <c r="H293" s="63"/>
      <c r="I293" s="63"/>
      <c r="J293" s="63" t="s">
        <v>34</v>
      </c>
      <c r="K293" s="63" t="s">
        <v>16</v>
      </c>
      <c r="L293" s="63" t="s">
        <v>35</v>
      </c>
      <c r="M293" s="63" t="s">
        <v>244</v>
      </c>
      <c r="N293" s="63"/>
      <c r="O293" s="63"/>
      <c r="P293" s="65" t="s">
        <v>395</v>
      </c>
    </row>
    <row r="294" spans="1:16" ht="12.75">
      <c r="A294" s="63">
        <v>708</v>
      </c>
      <c r="B294" s="59">
        <v>42002</v>
      </c>
      <c r="C294" s="63"/>
      <c r="D294" s="63" t="s">
        <v>34</v>
      </c>
      <c r="E294" s="63" t="s">
        <v>16</v>
      </c>
      <c r="F294" s="63" t="s">
        <v>35</v>
      </c>
      <c r="G294" s="63" t="s">
        <v>72</v>
      </c>
      <c r="H294" s="63"/>
      <c r="I294" s="63"/>
      <c r="J294" s="63" t="s">
        <v>34</v>
      </c>
      <c r="K294" s="63" t="s">
        <v>16</v>
      </c>
      <c r="L294" s="63" t="s">
        <v>21</v>
      </c>
      <c r="M294" s="63" t="s">
        <v>44</v>
      </c>
      <c r="N294" s="63"/>
      <c r="O294" s="63"/>
      <c r="P294" s="65" t="s">
        <v>441</v>
      </c>
    </row>
    <row r="295" spans="1:16" ht="12.75">
      <c r="A295" s="63">
        <v>1853.2</v>
      </c>
      <c r="B295" s="59">
        <v>42004</v>
      </c>
      <c r="C295" s="63"/>
      <c r="D295" s="63" t="s">
        <v>20</v>
      </c>
      <c r="E295" s="63" t="s">
        <v>16</v>
      </c>
      <c r="F295" s="63" t="s">
        <v>40</v>
      </c>
      <c r="G295" s="63" t="s">
        <v>27</v>
      </c>
      <c r="H295" s="63"/>
      <c r="I295" s="63"/>
      <c r="J295" s="63" t="s">
        <v>19</v>
      </c>
      <c r="K295" s="63" t="s">
        <v>16</v>
      </c>
      <c r="L295" s="63" t="s">
        <v>27</v>
      </c>
      <c r="M295" s="63" t="s">
        <v>0</v>
      </c>
      <c r="N295" s="63"/>
      <c r="O295" s="63"/>
      <c r="P295" s="65"/>
    </row>
    <row r="296" spans="1:16" ht="12.75">
      <c r="A296" s="63">
        <v>9</v>
      </c>
      <c r="B296" s="59">
        <v>42004</v>
      </c>
      <c r="C296" s="63"/>
      <c r="D296" s="63" t="s">
        <v>20</v>
      </c>
      <c r="E296" s="63" t="s">
        <v>16</v>
      </c>
      <c r="F296" s="63" t="s">
        <v>40</v>
      </c>
      <c r="G296" s="63" t="s">
        <v>27</v>
      </c>
      <c r="H296" s="63"/>
      <c r="I296" s="63"/>
      <c r="J296" s="63" t="s">
        <v>19</v>
      </c>
      <c r="K296" s="63" t="s">
        <v>16</v>
      </c>
      <c r="L296" s="63" t="s">
        <v>27</v>
      </c>
      <c r="M296" s="63" t="s">
        <v>1</v>
      </c>
      <c r="N296" s="63"/>
      <c r="O296" s="63"/>
      <c r="P296" s="65"/>
    </row>
    <row r="297" spans="1:16" ht="12.75">
      <c r="A297" s="63">
        <v>7</v>
      </c>
      <c r="B297" s="59">
        <v>42004</v>
      </c>
      <c r="C297" s="63"/>
      <c r="D297" s="63" t="s">
        <v>20</v>
      </c>
      <c r="E297" s="63" t="s">
        <v>16</v>
      </c>
      <c r="F297" s="63" t="s">
        <v>40</v>
      </c>
      <c r="G297" s="63" t="s">
        <v>27</v>
      </c>
      <c r="H297" s="63"/>
      <c r="I297" s="63"/>
      <c r="J297" s="63" t="s">
        <v>19</v>
      </c>
      <c r="K297" s="63" t="s">
        <v>16</v>
      </c>
      <c r="L297" s="63" t="s">
        <v>27</v>
      </c>
      <c r="M297" s="63" t="s">
        <v>41</v>
      </c>
      <c r="N297" s="63"/>
      <c r="O297" s="63"/>
      <c r="P297" s="65"/>
    </row>
    <row r="298" spans="1:16" ht="12.75">
      <c r="A298" s="63">
        <v>60</v>
      </c>
      <c r="B298" s="59">
        <v>42004</v>
      </c>
      <c r="C298" s="63"/>
      <c r="D298" s="63" t="s">
        <v>20</v>
      </c>
      <c r="E298" s="63" t="s">
        <v>16</v>
      </c>
      <c r="F298" s="63" t="s">
        <v>40</v>
      </c>
      <c r="G298" s="63" t="s">
        <v>27</v>
      </c>
      <c r="H298" s="63"/>
      <c r="I298" s="63"/>
      <c r="J298" s="63" t="s">
        <v>19</v>
      </c>
      <c r="K298" s="63" t="s">
        <v>16</v>
      </c>
      <c r="L298" s="63" t="s">
        <v>71</v>
      </c>
      <c r="M298" s="63"/>
      <c r="N298" s="63"/>
      <c r="O298" s="63"/>
      <c r="P298" s="65" t="s">
        <v>436</v>
      </c>
    </row>
    <row r="299" spans="1:16" ht="12.75">
      <c r="A299" s="63">
        <v>18.1</v>
      </c>
      <c r="B299" s="59">
        <v>42026</v>
      </c>
      <c r="C299" s="63"/>
      <c r="D299" s="63" t="s">
        <v>15</v>
      </c>
      <c r="E299" s="63" t="s">
        <v>16</v>
      </c>
      <c r="F299" s="63" t="s">
        <v>179</v>
      </c>
      <c r="G299" s="65"/>
      <c r="H299" s="63"/>
      <c r="I299" s="63"/>
      <c r="J299" s="63" t="s">
        <v>34</v>
      </c>
      <c r="K299" s="63" t="s">
        <v>16</v>
      </c>
      <c r="L299" s="63" t="s">
        <v>35</v>
      </c>
      <c r="M299" s="63" t="s">
        <v>244</v>
      </c>
      <c r="N299" s="63"/>
      <c r="O299" s="63"/>
      <c r="P299" s="65" t="s">
        <v>395</v>
      </c>
    </row>
    <row r="300" spans="1:16" ht="12.75">
      <c r="A300" s="63">
        <v>714</v>
      </c>
      <c r="B300" s="59">
        <v>42027</v>
      </c>
      <c r="C300" s="63"/>
      <c r="D300" s="63" t="s">
        <v>15</v>
      </c>
      <c r="E300" s="63" t="s">
        <v>16</v>
      </c>
      <c r="F300" s="63" t="s">
        <v>22</v>
      </c>
      <c r="G300" s="63" t="s">
        <v>23</v>
      </c>
      <c r="H300" s="63"/>
      <c r="I300" s="63"/>
      <c r="J300" s="63" t="s">
        <v>34</v>
      </c>
      <c r="K300" s="63" t="s">
        <v>16</v>
      </c>
      <c r="L300" s="63" t="s">
        <v>35</v>
      </c>
      <c r="M300" s="63" t="s">
        <v>72</v>
      </c>
      <c r="N300" s="63"/>
      <c r="O300" s="63"/>
      <c r="P300" s="65" t="s">
        <v>437</v>
      </c>
    </row>
    <row r="301" spans="1:16" ht="12.75">
      <c r="A301" s="63">
        <v>1884.36</v>
      </c>
      <c r="B301" s="59">
        <v>42035</v>
      </c>
      <c r="C301" s="63"/>
      <c r="D301" s="63" t="s">
        <v>20</v>
      </c>
      <c r="E301" s="63" t="s">
        <v>16</v>
      </c>
      <c r="F301" s="63" t="s">
        <v>40</v>
      </c>
      <c r="G301" s="63" t="s">
        <v>27</v>
      </c>
      <c r="H301" s="63"/>
      <c r="I301" s="63"/>
      <c r="J301" s="63" t="s">
        <v>19</v>
      </c>
      <c r="K301" s="63" t="s">
        <v>16</v>
      </c>
      <c r="L301" s="63" t="s">
        <v>27</v>
      </c>
      <c r="M301" s="63" t="s">
        <v>0</v>
      </c>
      <c r="N301" s="63"/>
      <c r="O301" s="63"/>
      <c r="P301" s="65"/>
    </row>
    <row r="302" spans="1:16" ht="12.75">
      <c r="A302" s="63">
        <v>22</v>
      </c>
      <c r="B302" s="59">
        <v>42035</v>
      </c>
      <c r="C302" s="63"/>
      <c r="D302" s="63" t="s">
        <v>20</v>
      </c>
      <c r="E302" s="63" t="s">
        <v>16</v>
      </c>
      <c r="F302" s="63" t="s">
        <v>40</v>
      </c>
      <c r="G302" s="63" t="s">
        <v>27</v>
      </c>
      <c r="H302" s="63"/>
      <c r="I302" s="63"/>
      <c r="J302" s="63" t="s">
        <v>19</v>
      </c>
      <c r="K302" s="63" t="s">
        <v>16</v>
      </c>
      <c r="L302" s="63" t="s">
        <v>27</v>
      </c>
      <c r="M302" s="63" t="s">
        <v>1</v>
      </c>
      <c r="N302" s="63"/>
      <c r="O302" s="63"/>
      <c r="P302" s="65"/>
    </row>
    <row r="303" spans="1:16" ht="12.75">
      <c r="A303" s="63">
        <v>15</v>
      </c>
      <c r="B303" s="59">
        <v>42035</v>
      </c>
      <c r="C303" s="63"/>
      <c r="D303" s="63" t="s">
        <v>20</v>
      </c>
      <c r="E303" s="63" t="s">
        <v>16</v>
      </c>
      <c r="F303" s="63" t="s">
        <v>40</v>
      </c>
      <c r="G303" s="63" t="s">
        <v>27</v>
      </c>
      <c r="H303" s="63"/>
      <c r="I303" s="63"/>
      <c r="J303" s="63" t="s">
        <v>19</v>
      </c>
      <c r="K303" s="63" t="s">
        <v>16</v>
      </c>
      <c r="L303" s="63" t="s">
        <v>27</v>
      </c>
      <c r="M303" s="63" t="s">
        <v>41</v>
      </c>
      <c r="N303" s="63"/>
      <c r="O303" s="63"/>
      <c r="P303" s="65"/>
    </row>
    <row r="304" spans="1:16" ht="12.75">
      <c r="A304" s="63">
        <v>85</v>
      </c>
      <c r="B304" s="59">
        <v>42035</v>
      </c>
      <c r="C304" s="63"/>
      <c r="D304" s="63" t="s">
        <v>20</v>
      </c>
      <c r="E304" s="63" t="s">
        <v>16</v>
      </c>
      <c r="F304" s="63" t="s">
        <v>40</v>
      </c>
      <c r="G304" s="63" t="s">
        <v>27</v>
      </c>
      <c r="H304" s="63"/>
      <c r="I304" s="63"/>
      <c r="J304" s="63" t="s">
        <v>19</v>
      </c>
      <c r="K304" s="63" t="s">
        <v>16</v>
      </c>
      <c r="L304" s="63" t="s">
        <v>71</v>
      </c>
      <c r="M304" s="63"/>
      <c r="N304" s="63"/>
      <c r="O304" s="63"/>
      <c r="P304" s="65"/>
    </row>
    <row r="305" spans="1:16" ht="12.75">
      <c r="A305" s="63">
        <v>714</v>
      </c>
      <c r="B305" s="59">
        <v>42043</v>
      </c>
      <c r="C305" s="63"/>
      <c r="D305" s="63" t="s">
        <v>34</v>
      </c>
      <c r="E305" s="63" t="s">
        <v>16</v>
      </c>
      <c r="F305" s="63" t="s">
        <v>35</v>
      </c>
      <c r="G305" s="63" t="s">
        <v>72</v>
      </c>
      <c r="H305" s="63"/>
      <c r="I305" s="63"/>
      <c r="J305" s="63" t="s">
        <v>34</v>
      </c>
      <c r="K305" s="63" t="s">
        <v>16</v>
      </c>
      <c r="L305" s="63" t="s">
        <v>21</v>
      </c>
      <c r="M305" s="63" t="s">
        <v>44</v>
      </c>
      <c r="N305" s="63"/>
      <c r="O305" s="63"/>
      <c r="P305" s="65" t="s">
        <v>440</v>
      </c>
    </row>
    <row r="306" spans="1:16" ht="12.75">
      <c r="A306" s="63">
        <v>234.8</v>
      </c>
      <c r="B306" s="59">
        <v>42054</v>
      </c>
      <c r="C306" s="63"/>
      <c r="D306" s="63" t="s">
        <v>15</v>
      </c>
      <c r="E306" s="63" t="s">
        <v>16</v>
      </c>
      <c r="F306" s="63" t="s">
        <v>90</v>
      </c>
      <c r="G306" s="63"/>
      <c r="H306" s="63"/>
      <c r="I306" s="63"/>
      <c r="J306" s="63" t="s">
        <v>20</v>
      </c>
      <c r="K306" s="63" t="s">
        <v>91</v>
      </c>
      <c r="L306" s="63" t="s">
        <v>92</v>
      </c>
      <c r="M306" s="63" t="s">
        <v>16</v>
      </c>
      <c r="N306" s="63"/>
      <c r="O306" s="63"/>
      <c r="P306" s="63" t="s">
        <v>192</v>
      </c>
    </row>
    <row r="307" spans="1:16" ht="12.75">
      <c r="A307" s="63">
        <v>18.1</v>
      </c>
      <c r="B307" s="59">
        <v>42057</v>
      </c>
      <c r="C307" s="63"/>
      <c r="D307" s="63" t="s">
        <v>15</v>
      </c>
      <c r="E307" s="63" t="s">
        <v>16</v>
      </c>
      <c r="F307" s="63" t="s">
        <v>179</v>
      </c>
      <c r="G307" s="65"/>
      <c r="H307" s="63"/>
      <c r="I307" s="63"/>
      <c r="J307" s="63" t="s">
        <v>34</v>
      </c>
      <c r="K307" s="63" t="s">
        <v>16</v>
      </c>
      <c r="L307" s="63" t="s">
        <v>35</v>
      </c>
      <c r="M307" s="63" t="s">
        <v>244</v>
      </c>
      <c r="N307" s="63"/>
      <c r="O307" s="63"/>
      <c r="P307" s="65" t="s">
        <v>395</v>
      </c>
    </row>
    <row r="308" spans="1:16" ht="12.75">
      <c r="A308" s="63">
        <v>708</v>
      </c>
      <c r="B308" s="59">
        <v>42058</v>
      </c>
      <c r="C308" s="63"/>
      <c r="D308" s="63" t="s">
        <v>15</v>
      </c>
      <c r="E308" s="63" t="s">
        <v>16</v>
      </c>
      <c r="F308" s="63" t="s">
        <v>22</v>
      </c>
      <c r="G308" s="63" t="s">
        <v>23</v>
      </c>
      <c r="H308" s="63"/>
      <c r="I308" s="63"/>
      <c r="J308" s="63" t="s">
        <v>34</v>
      </c>
      <c r="K308" s="63" t="s">
        <v>16</v>
      </c>
      <c r="L308" s="63" t="s">
        <v>35</v>
      </c>
      <c r="M308" s="63" t="s">
        <v>72</v>
      </c>
      <c r="N308" s="63"/>
      <c r="O308" s="63"/>
      <c r="P308" s="65" t="s">
        <v>438</v>
      </c>
    </row>
    <row r="309" spans="1:16" ht="12.75">
      <c r="A309" s="63">
        <v>1912.24</v>
      </c>
      <c r="B309" s="59">
        <v>42063</v>
      </c>
      <c r="C309" s="63"/>
      <c r="D309" s="63" t="s">
        <v>20</v>
      </c>
      <c r="E309" s="63" t="s">
        <v>16</v>
      </c>
      <c r="F309" s="63" t="s">
        <v>40</v>
      </c>
      <c r="G309" s="63" t="s">
        <v>27</v>
      </c>
      <c r="H309" s="63"/>
      <c r="I309" s="63"/>
      <c r="J309" s="63" t="s">
        <v>19</v>
      </c>
      <c r="K309" s="63" t="s">
        <v>16</v>
      </c>
      <c r="L309" s="63" t="s">
        <v>27</v>
      </c>
      <c r="M309" s="63" t="s">
        <v>0</v>
      </c>
      <c r="N309" s="63"/>
      <c r="O309" s="63"/>
      <c r="P309" s="65"/>
    </row>
    <row r="310" spans="1:16" ht="12.75">
      <c r="A310" s="63">
        <v>12</v>
      </c>
      <c r="B310" s="59">
        <v>42063</v>
      </c>
      <c r="C310" s="63"/>
      <c r="D310" s="63" t="s">
        <v>20</v>
      </c>
      <c r="E310" s="63" t="s">
        <v>16</v>
      </c>
      <c r="F310" s="63" t="s">
        <v>40</v>
      </c>
      <c r="G310" s="63" t="s">
        <v>27</v>
      </c>
      <c r="H310" s="63"/>
      <c r="I310" s="63"/>
      <c r="J310" s="63" t="s">
        <v>19</v>
      </c>
      <c r="K310" s="63" t="s">
        <v>16</v>
      </c>
      <c r="L310" s="63" t="s">
        <v>27</v>
      </c>
      <c r="M310" s="63" t="s">
        <v>1</v>
      </c>
      <c r="N310" s="63"/>
      <c r="O310" s="63"/>
      <c r="P310" s="65"/>
    </row>
    <row r="311" spans="1:16" ht="12.75">
      <c r="A311" s="63">
        <v>18</v>
      </c>
      <c r="B311" s="59">
        <v>42063</v>
      </c>
      <c r="C311" s="63"/>
      <c r="D311" s="63" t="s">
        <v>20</v>
      </c>
      <c r="E311" s="63" t="s">
        <v>16</v>
      </c>
      <c r="F311" s="63" t="s">
        <v>40</v>
      </c>
      <c r="G311" s="63" t="s">
        <v>27</v>
      </c>
      <c r="H311" s="63"/>
      <c r="I311" s="63"/>
      <c r="J311" s="63" t="s">
        <v>19</v>
      </c>
      <c r="K311" s="63" t="s">
        <v>16</v>
      </c>
      <c r="L311" s="63" t="s">
        <v>27</v>
      </c>
      <c r="M311" s="63" t="s">
        <v>41</v>
      </c>
      <c r="N311" s="63"/>
      <c r="O311" s="63"/>
      <c r="P311" s="65"/>
    </row>
    <row r="312" spans="1:16" ht="12.75">
      <c r="A312" s="63">
        <v>70</v>
      </c>
      <c r="B312" s="59">
        <v>42063</v>
      </c>
      <c r="C312" s="63"/>
      <c r="D312" s="63" t="s">
        <v>20</v>
      </c>
      <c r="E312" s="63" t="s">
        <v>16</v>
      </c>
      <c r="F312" s="63" t="s">
        <v>40</v>
      </c>
      <c r="G312" s="63" t="s">
        <v>27</v>
      </c>
      <c r="H312" s="63"/>
      <c r="I312" s="63"/>
      <c r="J312" s="63" t="s">
        <v>19</v>
      </c>
      <c r="K312" s="63" t="s">
        <v>16</v>
      </c>
      <c r="L312" s="63" t="s">
        <v>71</v>
      </c>
      <c r="M312" s="63"/>
      <c r="N312" s="63"/>
      <c r="O312" s="63"/>
      <c r="P312" s="65"/>
    </row>
    <row r="313" spans="1:16" ht="12.75">
      <c r="A313" s="63">
        <v>50.88</v>
      </c>
      <c r="B313" s="59">
        <v>42071</v>
      </c>
      <c r="C313" s="63"/>
      <c r="D313" s="63" t="s">
        <v>15</v>
      </c>
      <c r="E313" s="63" t="s">
        <v>16</v>
      </c>
      <c r="F313" s="63" t="s">
        <v>240</v>
      </c>
      <c r="G313" s="63"/>
      <c r="H313" s="63"/>
      <c r="I313" s="63"/>
      <c r="J313" s="63" t="s">
        <v>34</v>
      </c>
      <c r="K313" s="63" t="s">
        <v>16</v>
      </c>
      <c r="L313" s="63" t="s">
        <v>35</v>
      </c>
      <c r="M313" s="63" t="s">
        <v>245</v>
      </c>
      <c r="N313" s="63"/>
      <c r="O313" s="63"/>
      <c r="P313" s="65"/>
    </row>
    <row r="314" spans="1:16" ht="12.75">
      <c r="A314" s="63">
        <v>50.88</v>
      </c>
      <c r="B314" s="59">
        <v>42081</v>
      </c>
      <c r="C314" s="63"/>
      <c r="D314" s="63" t="s">
        <v>34</v>
      </c>
      <c r="E314" s="63" t="s">
        <v>16</v>
      </c>
      <c r="F314" s="63" t="s">
        <v>35</v>
      </c>
      <c r="G314" s="63" t="s">
        <v>245</v>
      </c>
      <c r="H314" s="63"/>
      <c r="I314" s="63"/>
      <c r="J314" s="63" t="s">
        <v>34</v>
      </c>
      <c r="K314" s="63" t="s">
        <v>16</v>
      </c>
      <c r="L314" s="63" t="s">
        <v>21</v>
      </c>
      <c r="M314" s="63" t="s">
        <v>44</v>
      </c>
      <c r="N314" s="63"/>
      <c r="O314" s="63"/>
      <c r="P314" s="65" t="s">
        <v>439</v>
      </c>
    </row>
    <row r="315" spans="1:16" ht="12.75">
      <c r="A315" s="63">
        <v>18.1</v>
      </c>
      <c r="B315" s="59">
        <v>42085</v>
      </c>
      <c r="C315" s="63"/>
      <c r="D315" s="63" t="s">
        <v>15</v>
      </c>
      <c r="E315" s="63" t="s">
        <v>16</v>
      </c>
      <c r="F315" s="63" t="s">
        <v>179</v>
      </c>
      <c r="G315" s="65"/>
      <c r="H315" s="63"/>
      <c r="I315" s="63"/>
      <c r="J315" s="63" t="s">
        <v>34</v>
      </c>
      <c r="K315" s="63" t="s">
        <v>16</v>
      </c>
      <c r="L315" s="63" t="s">
        <v>35</v>
      </c>
      <c r="M315" s="63" t="s">
        <v>244</v>
      </c>
      <c r="N315" s="63"/>
      <c r="O315" s="63"/>
      <c r="P315" s="65" t="s">
        <v>395</v>
      </c>
    </row>
    <row r="316" spans="1:16" ht="12.75">
      <c r="A316" s="63">
        <v>714</v>
      </c>
      <c r="B316" s="59">
        <v>42089</v>
      </c>
      <c r="C316" s="63"/>
      <c r="D316" s="63" t="s">
        <v>15</v>
      </c>
      <c r="E316" s="63" t="s">
        <v>16</v>
      </c>
      <c r="F316" s="63" t="s">
        <v>22</v>
      </c>
      <c r="G316" s="63" t="s">
        <v>23</v>
      </c>
      <c r="H316" s="63"/>
      <c r="I316" s="63"/>
      <c r="J316" s="63" t="s">
        <v>34</v>
      </c>
      <c r="K316" s="63" t="s">
        <v>16</v>
      </c>
      <c r="L316" s="63" t="s">
        <v>35</v>
      </c>
      <c r="M316" s="63" t="s">
        <v>72</v>
      </c>
      <c r="N316" s="63"/>
      <c r="O316" s="63"/>
      <c r="P316" s="65" t="s">
        <v>448</v>
      </c>
    </row>
    <row r="317" spans="1:16" ht="12.75">
      <c r="A317" s="63">
        <v>714</v>
      </c>
      <c r="B317" s="59">
        <v>42094</v>
      </c>
      <c r="C317" s="63"/>
      <c r="D317" s="63" t="s">
        <v>34</v>
      </c>
      <c r="E317" s="63" t="s">
        <v>16</v>
      </c>
      <c r="F317" s="63" t="s">
        <v>35</v>
      </c>
      <c r="G317" s="63" t="s">
        <v>72</v>
      </c>
      <c r="H317" s="63"/>
      <c r="I317" s="63"/>
      <c r="J317" s="63" t="s">
        <v>34</v>
      </c>
      <c r="K317" s="63" t="s">
        <v>16</v>
      </c>
      <c r="L317" s="63" t="s">
        <v>21</v>
      </c>
      <c r="M317" s="63" t="s">
        <v>44</v>
      </c>
      <c r="N317" s="63"/>
      <c r="O317" s="63"/>
      <c r="P317" s="65" t="s">
        <v>449</v>
      </c>
    </row>
    <row r="318" spans="1:16" ht="12.75">
      <c r="A318" s="63">
        <v>1969.64</v>
      </c>
      <c r="B318" s="59">
        <v>42094</v>
      </c>
      <c r="C318" s="63"/>
      <c r="D318" s="63" t="s">
        <v>20</v>
      </c>
      <c r="E318" s="63" t="s">
        <v>16</v>
      </c>
      <c r="F318" s="63" t="s">
        <v>40</v>
      </c>
      <c r="G318" s="63" t="s">
        <v>27</v>
      </c>
      <c r="H318" s="63"/>
      <c r="I318" s="63"/>
      <c r="J318" s="63" t="s">
        <v>19</v>
      </c>
      <c r="K318" s="63" t="s">
        <v>16</v>
      </c>
      <c r="L318" s="63" t="s">
        <v>27</v>
      </c>
      <c r="M318" s="63" t="s">
        <v>0</v>
      </c>
      <c r="N318" s="63"/>
      <c r="O318" s="63"/>
      <c r="P318" s="63"/>
    </row>
    <row r="319" spans="1:16" ht="12.75">
      <c r="A319" s="63">
        <v>17</v>
      </c>
      <c r="B319" s="59">
        <v>42094</v>
      </c>
      <c r="C319" s="63"/>
      <c r="D319" s="63" t="s">
        <v>20</v>
      </c>
      <c r="E319" s="63" t="s">
        <v>16</v>
      </c>
      <c r="F319" s="63" t="s">
        <v>40</v>
      </c>
      <c r="G319" s="63" t="s">
        <v>27</v>
      </c>
      <c r="H319" s="63"/>
      <c r="I319" s="63"/>
      <c r="J319" s="63" t="s">
        <v>19</v>
      </c>
      <c r="K319" s="63" t="s">
        <v>16</v>
      </c>
      <c r="L319" s="63" t="s">
        <v>27</v>
      </c>
      <c r="M319" s="63" t="s">
        <v>1</v>
      </c>
      <c r="N319" s="63"/>
      <c r="O319" s="63"/>
      <c r="P319" s="63"/>
    </row>
    <row r="320" spans="1:16" ht="12.75">
      <c r="A320" s="63">
        <v>45</v>
      </c>
      <c r="B320" s="59">
        <v>42094</v>
      </c>
      <c r="C320" s="63"/>
      <c r="D320" s="63" t="s">
        <v>20</v>
      </c>
      <c r="E320" s="63" t="s">
        <v>16</v>
      </c>
      <c r="F320" s="63" t="s">
        <v>40</v>
      </c>
      <c r="G320" s="63" t="s">
        <v>27</v>
      </c>
      <c r="H320" s="63"/>
      <c r="I320" s="63"/>
      <c r="J320" s="63" t="s">
        <v>19</v>
      </c>
      <c r="K320" s="63" t="s">
        <v>16</v>
      </c>
      <c r="L320" s="63" t="s">
        <v>27</v>
      </c>
      <c r="M320" s="63" t="s">
        <v>41</v>
      </c>
      <c r="N320" s="63"/>
      <c r="O320" s="63"/>
      <c r="P320" s="63"/>
    </row>
    <row r="321" spans="1:16" ht="12.75">
      <c r="A321" s="63">
        <v>55</v>
      </c>
      <c r="B321" s="59">
        <v>42094</v>
      </c>
      <c r="C321" s="63"/>
      <c r="D321" s="63" t="s">
        <v>20</v>
      </c>
      <c r="E321" s="63" t="s">
        <v>16</v>
      </c>
      <c r="F321" s="63" t="s">
        <v>40</v>
      </c>
      <c r="G321" s="63" t="s">
        <v>27</v>
      </c>
      <c r="H321" s="63"/>
      <c r="I321" s="63"/>
      <c r="J321" s="63" t="s">
        <v>19</v>
      </c>
      <c r="K321" s="63" t="s">
        <v>16</v>
      </c>
      <c r="L321" s="63" t="s">
        <v>71</v>
      </c>
      <c r="M321" s="63"/>
      <c r="N321" s="63"/>
      <c r="O321" s="63"/>
      <c r="P321" s="63"/>
    </row>
    <row r="322" spans="1:16" ht="12.75">
      <c r="A322" s="63">
        <v>660</v>
      </c>
      <c r="B322" s="59">
        <v>42116</v>
      </c>
      <c r="C322" s="63"/>
      <c r="D322" s="63" t="s">
        <v>15</v>
      </c>
      <c r="E322" s="63" t="s">
        <v>16</v>
      </c>
      <c r="F322" s="63" t="s">
        <v>22</v>
      </c>
      <c r="G322" s="63" t="s">
        <v>23</v>
      </c>
      <c r="H322" s="63"/>
      <c r="I322" s="63"/>
      <c r="J322" s="63" t="s">
        <v>34</v>
      </c>
      <c r="K322" s="63" t="s">
        <v>16</v>
      </c>
      <c r="L322" s="63" t="s">
        <v>35</v>
      </c>
      <c r="M322" s="63" t="s">
        <v>72</v>
      </c>
      <c r="N322" s="63"/>
      <c r="O322" s="63"/>
      <c r="P322" s="65" t="s">
        <v>450</v>
      </c>
    </row>
    <row r="323" spans="1:16" ht="12.75">
      <c r="A323" s="63">
        <v>18.1</v>
      </c>
      <c r="B323" s="59">
        <v>42116</v>
      </c>
      <c r="C323" s="63"/>
      <c r="D323" s="63" t="s">
        <v>15</v>
      </c>
      <c r="E323" s="63" t="s">
        <v>16</v>
      </c>
      <c r="F323" s="63" t="s">
        <v>179</v>
      </c>
      <c r="G323" s="65"/>
      <c r="H323" s="63"/>
      <c r="I323" s="63"/>
      <c r="J323" s="63" t="s">
        <v>34</v>
      </c>
      <c r="K323" s="63" t="s">
        <v>16</v>
      </c>
      <c r="L323" s="63" t="s">
        <v>35</v>
      </c>
      <c r="M323" s="63" t="s">
        <v>244</v>
      </c>
      <c r="N323" s="63"/>
      <c r="O323" s="63"/>
      <c r="P323" s="65" t="s">
        <v>395</v>
      </c>
    </row>
    <row r="324" spans="1:16" ht="12.75">
      <c r="A324" s="63">
        <v>1582.6</v>
      </c>
      <c r="B324" s="59">
        <v>42124</v>
      </c>
      <c r="C324" s="63"/>
      <c r="D324" s="63" t="s">
        <v>20</v>
      </c>
      <c r="E324" s="63" t="s">
        <v>16</v>
      </c>
      <c r="F324" s="63" t="s">
        <v>40</v>
      </c>
      <c r="G324" s="63" t="s">
        <v>27</v>
      </c>
      <c r="H324" s="63"/>
      <c r="I324" s="63"/>
      <c r="J324" s="63" t="s">
        <v>19</v>
      </c>
      <c r="K324" s="63" t="s">
        <v>16</v>
      </c>
      <c r="L324" s="63" t="s">
        <v>27</v>
      </c>
      <c r="M324" s="63" t="s">
        <v>0</v>
      </c>
      <c r="N324" s="63"/>
      <c r="O324" s="63"/>
      <c r="P324" s="65"/>
    </row>
    <row r="325" spans="1:16" ht="12.75">
      <c r="A325" s="63">
        <v>60</v>
      </c>
      <c r="B325" s="59">
        <v>42124</v>
      </c>
      <c r="C325" s="63"/>
      <c r="D325" s="63" t="s">
        <v>20</v>
      </c>
      <c r="E325" s="63" t="s">
        <v>16</v>
      </c>
      <c r="F325" s="63" t="s">
        <v>40</v>
      </c>
      <c r="G325" s="63" t="s">
        <v>27</v>
      </c>
      <c r="H325" s="63"/>
      <c r="I325" s="63"/>
      <c r="J325" s="63" t="s">
        <v>19</v>
      </c>
      <c r="K325" s="63" t="s">
        <v>16</v>
      </c>
      <c r="L325" s="63" t="s">
        <v>27</v>
      </c>
      <c r="M325" s="63" t="s">
        <v>1</v>
      </c>
      <c r="N325" s="63"/>
      <c r="O325" s="63"/>
      <c r="P325" s="65"/>
    </row>
    <row r="326" spans="1:16" ht="12.75">
      <c r="A326" s="63">
        <v>13</v>
      </c>
      <c r="B326" s="59">
        <v>42124</v>
      </c>
      <c r="C326" s="63"/>
      <c r="D326" s="63" t="s">
        <v>20</v>
      </c>
      <c r="E326" s="63" t="s">
        <v>16</v>
      </c>
      <c r="F326" s="63" t="s">
        <v>40</v>
      </c>
      <c r="G326" s="63" t="s">
        <v>27</v>
      </c>
      <c r="H326" s="63"/>
      <c r="I326" s="63"/>
      <c r="J326" s="63" t="s">
        <v>19</v>
      </c>
      <c r="K326" s="63" t="s">
        <v>16</v>
      </c>
      <c r="L326" s="63" t="s">
        <v>27</v>
      </c>
      <c r="M326" s="63" t="s">
        <v>41</v>
      </c>
      <c r="N326" s="63"/>
      <c r="O326" s="63"/>
      <c r="P326" s="65"/>
    </row>
    <row r="327" spans="1:16" ht="12.75">
      <c r="A327" s="8">
        <v>660</v>
      </c>
      <c r="B327" s="53">
        <v>42130</v>
      </c>
      <c r="C327" s="8"/>
      <c r="D327" s="8" t="s">
        <v>34</v>
      </c>
      <c r="E327" s="8" t="s">
        <v>16</v>
      </c>
      <c r="F327" s="8" t="s">
        <v>35</v>
      </c>
      <c r="G327" s="8" t="s">
        <v>72</v>
      </c>
      <c r="H327" s="8"/>
      <c r="I327" s="8"/>
      <c r="J327" s="8" t="s">
        <v>34</v>
      </c>
      <c r="K327" s="8" t="s">
        <v>16</v>
      </c>
      <c r="L327" s="8" t="s">
        <v>21</v>
      </c>
      <c r="M327" s="8" t="s">
        <v>44</v>
      </c>
      <c r="N327" s="8"/>
      <c r="O327" s="8"/>
      <c r="P327" s="19" t="s">
        <v>453</v>
      </c>
    </row>
    <row r="328" spans="1:16" ht="12.75">
      <c r="A328" s="8">
        <v>435.99</v>
      </c>
      <c r="B328" s="53">
        <v>42133</v>
      </c>
      <c r="C328" s="8"/>
      <c r="D328" s="8" t="s">
        <v>15</v>
      </c>
      <c r="E328" s="8" t="s">
        <v>16</v>
      </c>
      <c r="F328" s="8" t="s">
        <v>77</v>
      </c>
      <c r="G328" s="8" t="s">
        <v>154</v>
      </c>
      <c r="H328" s="8"/>
      <c r="I328" s="8"/>
      <c r="J328" s="8" t="s">
        <v>34</v>
      </c>
      <c r="K328" s="8" t="s">
        <v>16</v>
      </c>
      <c r="L328" s="8" t="s">
        <v>21</v>
      </c>
      <c r="M328" s="8" t="s">
        <v>44</v>
      </c>
      <c r="N328" s="8"/>
      <c r="O328" s="8"/>
      <c r="P328" s="19" t="s">
        <v>454</v>
      </c>
    </row>
    <row r="329" spans="1:16" ht="12.75">
      <c r="A329" s="8">
        <v>44.1</v>
      </c>
      <c r="B329" s="53">
        <v>42133</v>
      </c>
      <c r="C329" s="8"/>
      <c r="D329" s="8" t="s">
        <v>15</v>
      </c>
      <c r="E329" s="8" t="s">
        <v>16</v>
      </c>
      <c r="F329" s="8" t="s">
        <v>272</v>
      </c>
      <c r="G329" s="8"/>
      <c r="H329" s="8"/>
      <c r="I329" s="8"/>
      <c r="J329" s="8" t="s">
        <v>34</v>
      </c>
      <c r="K329" s="8" t="s">
        <v>16</v>
      </c>
      <c r="L329" s="8" t="s">
        <v>21</v>
      </c>
      <c r="M329" s="8" t="s">
        <v>44</v>
      </c>
      <c r="N329" s="8"/>
      <c r="O329" s="8"/>
      <c r="P329" s="19" t="s">
        <v>466</v>
      </c>
    </row>
    <row r="330" spans="1:16" ht="12.75">
      <c r="A330" s="8">
        <v>13.07</v>
      </c>
      <c r="B330" s="53">
        <v>42133</v>
      </c>
      <c r="C330" s="8"/>
      <c r="D330" s="8" t="s">
        <v>15</v>
      </c>
      <c r="E330" s="8" t="s">
        <v>16</v>
      </c>
      <c r="F330" s="8" t="s">
        <v>77</v>
      </c>
      <c r="G330" s="8" t="s">
        <v>154</v>
      </c>
      <c r="H330" s="8"/>
      <c r="I330" s="8"/>
      <c r="J330" s="8" t="s">
        <v>34</v>
      </c>
      <c r="K330" s="8" t="s">
        <v>16</v>
      </c>
      <c r="L330" s="8" t="s">
        <v>21</v>
      </c>
      <c r="M330" s="8" t="s">
        <v>44</v>
      </c>
      <c r="N330" s="8"/>
      <c r="O330" s="8"/>
      <c r="P330" s="19" t="s">
        <v>455</v>
      </c>
    </row>
    <row r="331" spans="1:16" ht="12.75">
      <c r="A331" s="8">
        <v>1.4</v>
      </c>
      <c r="B331" s="53">
        <v>42133</v>
      </c>
      <c r="C331" s="8"/>
      <c r="D331" s="8" t="s">
        <v>15</v>
      </c>
      <c r="E331" s="8" t="s">
        <v>16</v>
      </c>
      <c r="F331" s="8" t="s">
        <v>22</v>
      </c>
      <c r="G331" s="8" t="s">
        <v>26</v>
      </c>
      <c r="H331" s="8"/>
      <c r="I331" s="8"/>
      <c r="J331" s="8" t="s">
        <v>34</v>
      </c>
      <c r="K331" s="8" t="s">
        <v>16</v>
      </c>
      <c r="L331" s="8" t="s">
        <v>21</v>
      </c>
      <c r="M331" s="8" t="s">
        <v>44</v>
      </c>
      <c r="N331" s="8"/>
      <c r="O331" s="8"/>
      <c r="P331" s="19" t="s">
        <v>456</v>
      </c>
    </row>
    <row r="332" spans="1:16" ht="12.75">
      <c r="A332" s="8">
        <v>254.8</v>
      </c>
      <c r="B332" s="53">
        <v>42144</v>
      </c>
      <c r="C332" s="8"/>
      <c r="D332" s="8" t="s">
        <v>15</v>
      </c>
      <c r="E332" s="8" t="s">
        <v>16</v>
      </c>
      <c r="F332" s="8" t="s">
        <v>77</v>
      </c>
      <c r="G332" s="8" t="s">
        <v>154</v>
      </c>
      <c r="H332" s="8"/>
      <c r="I332" s="8"/>
      <c r="J332" s="8" t="s">
        <v>34</v>
      </c>
      <c r="K332" s="8" t="s">
        <v>16</v>
      </c>
      <c r="L332" s="8" t="s">
        <v>21</v>
      </c>
      <c r="M332" s="8" t="s">
        <v>44</v>
      </c>
      <c r="N332" s="8"/>
      <c r="O332" s="8"/>
      <c r="P332" s="19" t="s">
        <v>474</v>
      </c>
    </row>
    <row r="333" spans="1:16" ht="12.75">
      <c r="A333" s="8">
        <v>636</v>
      </c>
      <c r="B333" s="53">
        <v>42145</v>
      </c>
      <c r="C333" s="8"/>
      <c r="D333" s="8" t="s">
        <v>15</v>
      </c>
      <c r="E333" s="8" t="s">
        <v>16</v>
      </c>
      <c r="F333" s="8" t="s">
        <v>22</v>
      </c>
      <c r="G333" s="8" t="s">
        <v>23</v>
      </c>
      <c r="H333" s="8"/>
      <c r="I333" s="8"/>
      <c r="J333" s="8" t="s">
        <v>34</v>
      </c>
      <c r="K333" s="8" t="s">
        <v>16</v>
      </c>
      <c r="L333" s="8" t="s">
        <v>35</v>
      </c>
      <c r="M333" s="8" t="s">
        <v>72</v>
      </c>
      <c r="N333" s="8"/>
      <c r="O333" s="8"/>
      <c r="P333" s="19" t="s">
        <v>471</v>
      </c>
    </row>
    <row r="334" spans="1:16" ht="12.75">
      <c r="A334" s="8">
        <v>241.97</v>
      </c>
      <c r="B334" s="53">
        <v>42146</v>
      </c>
      <c r="C334" s="8"/>
      <c r="D334" s="8" t="s">
        <v>15</v>
      </c>
      <c r="E334" s="8" t="s">
        <v>16</v>
      </c>
      <c r="F334" s="8" t="s">
        <v>77</v>
      </c>
      <c r="G334" s="8" t="s">
        <v>154</v>
      </c>
      <c r="H334" s="8"/>
      <c r="I334" s="8"/>
      <c r="J334" s="8" t="s">
        <v>34</v>
      </c>
      <c r="K334" s="8" t="s">
        <v>16</v>
      </c>
      <c r="L334" s="8" t="s">
        <v>35</v>
      </c>
      <c r="M334" s="8" t="s">
        <v>244</v>
      </c>
      <c r="N334" s="8"/>
      <c r="O334" s="8"/>
      <c r="P334" s="109" t="s">
        <v>467</v>
      </c>
    </row>
    <row r="335" spans="1:16" ht="12.75">
      <c r="A335" s="8">
        <v>14.12</v>
      </c>
      <c r="B335" s="53">
        <v>42146</v>
      </c>
      <c r="C335" s="8"/>
      <c r="D335" s="8" t="s">
        <v>15</v>
      </c>
      <c r="E335" s="8" t="s">
        <v>16</v>
      </c>
      <c r="F335" s="8" t="s">
        <v>77</v>
      </c>
      <c r="G335" s="8" t="s">
        <v>154</v>
      </c>
      <c r="H335" s="8"/>
      <c r="I335" s="8"/>
      <c r="J335" s="8" t="s">
        <v>34</v>
      </c>
      <c r="K335" s="8" t="s">
        <v>16</v>
      </c>
      <c r="L335" s="8" t="s">
        <v>35</v>
      </c>
      <c r="M335" s="8" t="s">
        <v>244</v>
      </c>
      <c r="N335" s="8"/>
      <c r="O335" s="8"/>
      <c r="P335" s="109" t="s">
        <v>468</v>
      </c>
    </row>
    <row r="336" spans="1:16" ht="12.75">
      <c r="A336" s="8">
        <v>70.85</v>
      </c>
      <c r="B336" s="53">
        <v>42146</v>
      </c>
      <c r="C336" s="8"/>
      <c r="D336" s="8" t="s">
        <v>15</v>
      </c>
      <c r="E336" s="8" t="s">
        <v>16</v>
      </c>
      <c r="F336" s="8" t="s">
        <v>77</v>
      </c>
      <c r="G336" s="8" t="s">
        <v>154</v>
      </c>
      <c r="H336" s="8"/>
      <c r="I336" s="8"/>
      <c r="J336" s="8" t="s">
        <v>34</v>
      </c>
      <c r="K336" s="8" t="s">
        <v>16</v>
      </c>
      <c r="L336" s="8" t="s">
        <v>35</v>
      </c>
      <c r="M336" s="8" t="s">
        <v>244</v>
      </c>
      <c r="N336" s="8"/>
      <c r="O336" s="8"/>
      <c r="P336" s="109" t="s">
        <v>469</v>
      </c>
    </row>
    <row r="337" spans="1:16" ht="12.75">
      <c r="A337" s="8">
        <v>18.1</v>
      </c>
      <c r="B337" s="53">
        <v>42146</v>
      </c>
      <c r="C337" s="8"/>
      <c r="D337" s="8" t="s">
        <v>15</v>
      </c>
      <c r="E337" s="8" t="s">
        <v>16</v>
      </c>
      <c r="F337" s="8" t="s">
        <v>179</v>
      </c>
      <c r="G337" s="19"/>
      <c r="H337" s="8"/>
      <c r="I337" s="8"/>
      <c r="J337" s="8" t="s">
        <v>34</v>
      </c>
      <c r="K337" s="8" t="s">
        <v>16</v>
      </c>
      <c r="L337" s="8" t="s">
        <v>35</v>
      </c>
      <c r="M337" s="8" t="s">
        <v>244</v>
      </c>
      <c r="N337" s="8"/>
      <c r="O337" s="8"/>
      <c r="P337" s="19" t="s">
        <v>395</v>
      </c>
    </row>
    <row r="338" spans="1:16" ht="12.75">
      <c r="A338" s="8">
        <v>44.82</v>
      </c>
      <c r="B338" s="53">
        <v>42147</v>
      </c>
      <c r="C338" s="8"/>
      <c r="D338" s="8" t="s">
        <v>15</v>
      </c>
      <c r="E338" s="8" t="s">
        <v>16</v>
      </c>
      <c r="F338" s="8" t="s">
        <v>77</v>
      </c>
      <c r="G338" s="8" t="s">
        <v>154</v>
      </c>
      <c r="H338" s="8"/>
      <c r="I338" s="8"/>
      <c r="J338" s="8" t="s">
        <v>34</v>
      </c>
      <c r="K338" s="8" t="s">
        <v>16</v>
      </c>
      <c r="L338" s="8" t="s">
        <v>35</v>
      </c>
      <c r="M338" s="8" t="s">
        <v>244</v>
      </c>
      <c r="N338" s="8"/>
      <c r="O338" s="8"/>
      <c r="P338" s="109" t="s">
        <v>467</v>
      </c>
    </row>
    <row r="339" spans="1:16" ht="12.75">
      <c r="A339" s="8">
        <v>371.76</v>
      </c>
      <c r="B339" s="53">
        <v>42147</v>
      </c>
      <c r="D339" s="8" t="s">
        <v>34</v>
      </c>
      <c r="E339" s="8" t="s">
        <v>16</v>
      </c>
      <c r="F339" s="8" t="s">
        <v>35</v>
      </c>
      <c r="G339" s="8" t="s">
        <v>244</v>
      </c>
      <c r="J339" s="8" t="s">
        <v>34</v>
      </c>
      <c r="K339" s="8" t="s">
        <v>16</v>
      </c>
      <c r="L339" s="8" t="s">
        <v>21</v>
      </c>
      <c r="M339" s="8" t="s">
        <v>44</v>
      </c>
      <c r="P339" s="109" t="s">
        <v>470</v>
      </c>
    </row>
    <row r="340" spans="1:16" ht="12.75">
      <c r="A340" s="8">
        <v>636</v>
      </c>
      <c r="B340" s="53">
        <v>42154</v>
      </c>
      <c r="D340" s="8" t="s">
        <v>34</v>
      </c>
      <c r="E340" s="8" t="s">
        <v>16</v>
      </c>
      <c r="F340" s="8" t="s">
        <v>35</v>
      </c>
      <c r="G340" s="8" t="s">
        <v>72</v>
      </c>
      <c r="J340" s="8" t="s">
        <v>34</v>
      </c>
      <c r="K340" s="8" t="s">
        <v>16</v>
      </c>
      <c r="L340" s="8" t="s">
        <v>21</v>
      </c>
      <c r="M340" s="8" t="s">
        <v>44</v>
      </c>
      <c r="P340" s="19" t="s">
        <v>472</v>
      </c>
    </row>
    <row r="341" spans="1:16" ht="12.75">
      <c r="A341" s="8">
        <v>19.61</v>
      </c>
      <c r="B341" s="53">
        <v>42154</v>
      </c>
      <c r="D341" s="8" t="s">
        <v>15</v>
      </c>
      <c r="E341" s="8" t="s">
        <v>17</v>
      </c>
      <c r="F341" s="8" t="s">
        <v>18</v>
      </c>
      <c r="G341" s="8"/>
      <c r="J341" s="8" t="s">
        <v>34</v>
      </c>
      <c r="K341" s="8" t="s">
        <v>16</v>
      </c>
      <c r="L341" s="8" t="s">
        <v>21</v>
      </c>
      <c r="M341" s="8" t="s">
        <v>44</v>
      </c>
      <c r="P341" s="19" t="s">
        <v>480</v>
      </c>
    </row>
    <row r="342" spans="1:15" ht="12.75">
      <c r="A342" s="8">
        <v>1636.72</v>
      </c>
      <c r="B342" s="53">
        <v>42155</v>
      </c>
      <c r="C342" s="8"/>
      <c r="D342" s="8" t="s">
        <v>20</v>
      </c>
      <c r="E342" s="8" t="s">
        <v>16</v>
      </c>
      <c r="F342" s="8" t="s">
        <v>40</v>
      </c>
      <c r="G342" s="8" t="s">
        <v>27</v>
      </c>
      <c r="H342" s="8"/>
      <c r="I342" s="8"/>
      <c r="J342" s="8" t="s">
        <v>19</v>
      </c>
      <c r="K342" s="8" t="s">
        <v>16</v>
      </c>
      <c r="L342" s="8" t="s">
        <v>27</v>
      </c>
      <c r="M342" s="8" t="s">
        <v>0</v>
      </c>
      <c r="N342" s="8"/>
      <c r="O342" s="8"/>
    </row>
    <row r="343" spans="1:15" ht="12.75">
      <c r="A343" s="8">
        <v>65</v>
      </c>
      <c r="B343" s="53">
        <v>42155</v>
      </c>
      <c r="C343" s="8"/>
      <c r="D343" s="8" t="s">
        <v>20</v>
      </c>
      <c r="E343" s="8" t="s">
        <v>16</v>
      </c>
      <c r="F343" s="8" t="s">
        <v>40</v>
      </c>
      <c r="G343" s="8" t="s">
        <v>27</v>
      </c>
      <c r="H343" s="8"/>
      <c r="I343" s="8"/>
      <c r="J343" s="8" t="s">
        <v>19</v>
      </c>
      <c r="K343" s="8" t="s">
        <v>16</v>
      </c>
      <c r="L343" s="8" t="s">
        <v>27</v>
      </c>
      <c r="M343" s="8" t="s">
        <v>1</v>
      </c>
      <c r="N343" s="8"/>
      <c r="O343" s="8"/>
    </row>
    <row r="344" spans="1:15" ht="12.75">
      <c r="A344" s="8">
        <v>15</v>
      </c>
      <c r="B344" s="53">
        <v>42155</v>
      </c>
      <c r="C344" s="8"/>
      <c r="D344" s="8" t="s">
        <v>20</v>
      </c>
      <c r="E344" s="8" t="s">
        <v>16</v>
      </c>
      <c r="F344" s="8" t="s">
        <v>40</v>
      </c>
      <c r="G344" s="8" t="s">
        <v>27</v>
      </c>
      <c r="H344" s="8"/>
      <c r="I344" s="8"/>
      <c r="J344" s="8" t="s">
        <v>19</v>
      </c>
      <c r="K344" s="8" t="s">
        <v>16</v>
      </c>
      <c r="L344" s="8" t="s">
        <v>27</v>
      </c>
      <c r="M344" s="8" t="s">
        <v>41</v>
      </c>
      <c r="N344" s="8"/>
      <c r="O344" s="8"/>
    </row>
    <row r="345" spans="1:12" ht="12.75">
      <c r="A345" s="8">
        <v>85</v>
      </c>
      <c r="B345" s="53">
        <v>42155</v>
      </c>
      <c r="C345" s="8"/>
      <c r="D345" s="8" t="s">
        <v>20</v>
      </c>
      <c r="E345" s="8" t="s">
        <v>16</v>
      </c>
      <c r="F345" s="8" t="s">
        <v>40</v>
      </c>
      <c r="G345" s="8" t="s">
        <v>27</v>
      </c>
      <c r="H345" s="8"/>
      <c r="I345" s="8"/>
      <c r="J345" s="8" t="s">
        <v>19</v>
      </c>
      <c r="K345" s="8" t="s">
        <v>16</v>
      </c>
      <c r="L345" s="8" t="s">
        <v>71</v>
      </c>
    </row>
    <row r="346" spans="1:16" ht="12.75">
      <c r="A346" s="8">
        <v>230</v>
      </c>
      <c r="B346" s="53">
        <v>42162</v>
      </c>
      <c r="C346" s="8"/>
      <c r="D346" s="8" t="s">
        <v>15</v>
      </c>
      <c r="E346" s="8" t="s">
        <v>16</v>
      </c>
      <c r="F346" s="8" t="s">
        <v>503</v>
      </c>
      <c r="G346" s="8"/>
      <c r="H346" s="8"/>
      <c r="I346" s="8"/>
      <c r="J346" s="8" t="s">
        <v>34</v>
      </c>
      <c r="K346" s="8" t="s">
        <v>16</v>
      </c>
      <c r="L346" s="8" t="s">
        <v>35</v>
      </c>
      <c r="M346" s="8" t="s">
        <v>504</v>
      </c>
      <c r="P346" t="s">
        <v>505</v>
      </c>
    </row>
    <row r="347" spans="1:16" ht="12.75">
      <c r="A347" s="8">
        <v>18.1</v>
      </c>
      <c r="B347" s="53">
        <v>42177</v>
      </c>
      <c r="C347" s="8"/>
      <c r="D347" s="8" t="s">
        <v>15</v>
      </c>
      <c r="E347" s="8" t="s">
        <v>16</v>
      </c>
      <c r="F347" s="8" t="s">
        <v>179</v>
      </c>
      <c r="G347" s="19"/>
      <c r="H347" s="8"/>
      <c r="I347" s="8"/>
      <c r="J347" s="8" t="s">
        <v>34</v>
      </c>
      <c r="K347" s="8" t="s">
        <v>16</v>
      </c>
      <c r="L347" s="8" t="s">
        <v>35</v>
      </c>
      <c r="M347" s="8" t="s">
        <v>244</v>
      </c>
      <c r="N347" s="8"/>
      <c r="O347" s="8"/>
      <c r="P347" s="19" t="s">
        <v>395</v>
      </c>
    </row>
    <row r="348" spans="1:16" ht="12.75">
      <c r="A348" s="8">
        <v>688</v>
      </c>
      <c r="B348" s="53">
        <v>42181</v>
      </c>
      <c r="C348" s="8"/>
      <c r="D348" s="8" t="s">
        <v>15</v>
      </c>
      <c r="E348" s="8" t="s">
        <v>16</v>
      </c>
      <c r="F348" s="8" t="s">
        <v>22</v>
      </c>
      <c r="G348" s="8" t="s">
        <v>23</v>
      </c>
      <c r="H348" s="8"/>
      <c r="I348" s="8"/>
      <c r="J348" s="8" t="s">
        <v>34</v>
      </c>
      <c r="K348" s="8" t="s">
        <v>16</v>
      </c>
      <c r="L348" s="8" t="s">
        <v>35</v>
      </c>
      <c r="M348" s="8" t="s">
        <v>72</v>
      </c>
      <c r="N348" s="8"/>
      <c r="O348" s="8"/>
      <c r="P348" s="19" t="s">
        <v>473</v>
      </c>
    </row>
    <row r="349" spans="1:13" ht="12.75">
      <c r="A349" s="8">
        <v>1682.64</v>
      </c>
      <c r="B349" s="11">
        <v>42185</v>
      </c>
      <c r="D349" s="8" t="s">
        <v>20</v>
      </c>
      <c r="E349" s="8" t="s">
        <v>16</v>
      </c>
      <c r="F349" s="8" t="s">
        <v>40</v>
      </c>
      <c r="G349" s="8" t="s">
        <v>27</v>
      </c>
      <c r="J349" s="8" t="s">
        <v>19</v>
      </c>
      <c r="K349" s="8" t="s">
        <v>16</v>
      </c>
      <c r="L349" s="8" t="s">
        <v>27</v>
      </c>
      <c r="M349" s="8" t="s">
        <v>0</v>
      </c>
    </row>
    <row r="350" spans="1:13" ht="12.75">
      <c r="A350" s="8">
        <v>75</v>
      </c>
      <c r="B350" s="11">
        <v>42185</v>
      </c>
      <c r="D350" s="8" t="s">
        <v>20</v>
      </c>
      <c r="E350" s="8" t="s">
        <v>16</v>
      </c>
      <c r="F350" s="8" t="s">
        <v>40</v>
      </c>
      <c r="G350" s="8" t="s">
        <v>27</v>
      </c>
      <c r="J350" s="8" t="s">
        <v>19</v>
      </c>
      <c r="K350" s="8" t="s">
        <v>16</v>
      </c>
      <c r="L350" s="8" t="s">
        <v>27</v>
      </c>
      <c r="M350" s="8" t="s">
        <v>1</v>
      </c>
    </row>
    <row r="351" spans="1:13" ht="12.75">
      <c r="A351" s="8">
        <v>11</v>
      </c>
      <c r="B351" s="11">
        <v>42185</v>
      </c>
      <c r="D351" s="8" t="s">
        <v>20</v>
      </c>
      <c r="E351" s="8" t="s">
        <v>16</v>
      </c>
      <c r="F351" s="8" t="s">
        <v>40</v>
      </c>
      <c r="G351" s="8" t="s">
        <v>27</v>
      </c>
      <c r="J351" s="8" t="s">
        <v>19</v>
      </c>
      <c r="K351" s="8" t="s">
        <v>16</v>
      </c>
      <c r="L351" s="8" t="s">
        <v>27</v>
      </c>
      <c r="M351" s="8" t="s">
        <v>41</v>
      </c>
    </row>
    <row r="352" spans="1:12" ht="12.75">
      <c r="A352" s="8">
        <v>70</v>
      </c>
      <c r="B352" s="11">
        <v>42185</v>
      </c>
      <c r="D352" s="8" t="s">
        <v>20</v>
      </c>
      <c r="E352" s="8" t="s">
        <v>16</v>
      </c>
      <c r="F352" s="8" t="s">
        <v>40</v>
      </c>
      <c r="G352" s="8" t="s">
        <v>27</v>
      </c>
      <c r="J352" s="8" t="s">
        <v>19</v>
      </c>
      <c r="K352" s="8" t="s">
        <v>16</v>
      </c>
      <c r="L352" s="8" t="s">
        <v>71</v>
      </c>
    </row>
    <row r="353" spans="1:16" ht="12.75">
      <c r="A353" s="8">
        <v>29</v>
      </c>
      <c r="B353" s="11">
        <v>42196</v>
      </c>
      <c r="D353" s="8" t="s">
        <v>15</v>
      </c>
      <c r="E353" s="8" t="s">
        <v>16</v>
      </c>
      <c r="F353" s="8" t="s">
        <v>503</v>
      </c>
      <c r="G353" s="8"/>
      <c r="J353" s="8" t="s">
        <v>34</v>
      </c>
      <c r="K353" s="8" t="s">
        <v>16</v>
      </c>
      <c r="L353" s="8" t="s">
        <v>35</v>
      </c>
      <c r="M353" s="19" t="s">
        <v>506</v>
      </c>
      <c r="P353" t="s">
        <v>507</v>
      </c>
    </row>
    <row r="354" spans="1:16" ht="12.75">
      <c r="A354" s="8">
        <v>688</v>
      </c>
      <c r="B354" s="53">
        <v>42200</v>
      </c>
      <c r="C354" s="8"/>
      <c r="D354" s="8" t="s">
        <v>34</v>
      </c>
      <c r="E354" s="8" t="s">
        <v>16</v>
      </c>
      <c r="F354" s="8" t="s">
        <v>35</v>
      </c>
      <c r="G354" s="8" t="s">
        <v>72</v>
      </c>
      <c r="H354" s="8"/>
      <c r="I354" s="8"/>
      <c r="J354" s="8" t="s">
        <v>34</v>
      </c>
      <c r="K354" s="8" t="s">
        <v>16</v>
      </c>
      <c r="L354" s="8" t="s">
        <v>21</v>
      </c>
      <c r="M354" s="8" t="s">
        <v>44</v>
      </c>
      <c r="N354" s="8"/>
      <c r="O354" s="8"/>
      <c r="P354" s="19" t="s">
        <v>483</v>
      </c>
    </row>
    <row r="355" spans="1:16" ht="12.75">
      <c r="A355" s="8">
        <v>18.1</v>
      </c>
      <c r="B355" s="53">
        <v>42207</v>
      </c>
      <c r="C355" s="8"/>
      <c r="D355" s="8" t="s">
        <v>15</v>
      </c>
      <c r="E355" s="8" t="s">
        <v>16</v>
      </c>
      <c r="F355" s="8" t="s">
        <v>179</v>
      </c>
      <c r="G355" s="19"/>
      <c r="H355" s="8"/>
      <c r="I355" s="8"/>
      <c r="J355" s="8" t="s">
        <v>34</v>
      </c>
      <c r="K355" s="8" t="s">
        <v>16</v>
      </c>
      <c r="L355" s="8" t="s">
        <v>35</v>
      </c>
      <c r="M355" s="8" t="s">
        <v>244</v>
      </c>
      <c r="N355" s="8"/>
      <c r="O355" s="8"/>
      <c r="P355" s="19" t="s">
        <v>395</v>
      </c>
    </row>
    <row r="356" spans="1:16" ht="12.75">
      <c r="A356" s="8">
        <v>20.7</v>
      </c>
      <c r="B356" s="53">
        <v>42210</v>
      </c>
      <c r="C356" s="8"/>
      <c r="D356" s="8" t="s">
        <v>15</v>
      </c>
      <c r="E356" s="8" t="s">
        <v>17</v>
      </c>
      <c r="F356" s="8" t="s">
        <v>18</v>
      </c>
      <c r="G356" s="8"/>
      <c r="H356" s="8"/>
      <c r="I356" s="8"/>
      <c r="J356" s="8" t="s">
        <v>34</v>
      </c>
      <c r="K356" s="8" t="s">
        <v>16</v>
      </c>
      <c r="L356" s="8" t="s">
        <v>35</v>
      </c>
      <c r="M356" s="8" t="s">
        <v>244</v>
      </c>
      <c r="N356" s="8"/>
      <c r="O356" s="8"/>
      <c r="P356" s="19" t="s">
        <v>493</v>
      </c>
    </row>
    <row r="357" spans="1:16" ht="12.75">
      <c r="A357" s="8">
        <v>33.23</v>
      </c>
      <c r="B357" s="53">
        <v>42210</v>
      </c>
      <c r="C357" s="8"/>
      <c r="D357" s="8" t="s">
        <v>15</v>
      </c>
      <c r="E357" s="8" t="s">
        <v>17</v>
      </c>
      <c r="F357" s="8" t="s">
        <v>18</v>
      </c>
      <c r="G357" s="8"/>
      <c r="H357" s="8"/>
      <c r="I357" s="8"/>
      <c r="J357" s="8" t="s">
        <v>34</v>
      </c>
      <c r="K357" s="8" t="s">
        <v>16</v>
      </c>
      <c r="L357" s="8" t="s">
        <v>35</v>
      </c>
      <c r="M357" s="8" t="s">
        <v>244</v>
      </c>
      <c r="N357" s="8"/>
      <c r="O357" s="8"/>
      <c r="P357" s="19" t="s">
        <v>498</v>
      </c>
    </row>
    <row r="358" spans="1:16" ht="12.75">
      <c r="A358" s="8">
        <v>695</v>
      </c>
      <c r="B358" s="53">
        <v>42212</v>
      </c>
      <c r="C358" s="8"/>
      <c r="D358" s="8" t="s">
        <v>15</v>
      </c>
      <c r="E358" s="8" t="s">
        <v>16</v>
      </c>
      <c r="F358" s="8" t="s">
        <v>22</v>
      </c>
      <c r="G358" s="8" t="s">
        <v>23</v>
      </c>
      <c r="H358" s="8"/>
      <c r="I358" s="8"/>
      <c r="J358" s="8" t="s">
        <v>34</v>
      </c>
      <c r="K358" s="8" t="s">
        <v>16</v>
      </c>
      <c r="L358" s="8" t="s">
        <v>35</v>
      </c>
      <c r="M358" s="8" t="s">
        <v>72</v>
      </c>
      <c r="N358" s="8"/>
      <c r="O358" s="8"/>
      <c r="P358" s="19" t="s">
        <v>484</v>
      </c>
    </row>
    <row r="359" spans="1:13" ht="12.75">
      <c r="A359" s="8">
        <v>1708.88</v>
      </c>
      <c r="B359" s="11">
        <v>42216</v>
      </c>
      <c r="D359" s="8" t="s">
        <v>20</v>
      </c>
      <c r="E359" s="8" t="s">
        <v>16</v>
      </c>
      <c r="F359" s="8" t="s">
        <v>40</v>
      </c>
      <c r="G359" s="8" t="s">
        <v>27</v>
      </c>
      <c r="J359" s="8" t="s">
        <v>19</v>
      </c>
      <c r="K359" s="8" t="s">
        <v>16</v>
      </c>
      <c r="L359" s="8" t="s">
        <v>27</v>
      </c>
      <c r="M359" s="8" t="s">
        <v>0</v>
      </c>
    </row>
    <row r="360" spans="1:13" ht="12.75">
      <c r="A360" s="8">
        <v>85</v>
      </c>
      <c r="B360" s="11">
        <v>42216</v>
      </c>
      <c r="D360" s="8" t="s">
        <v>20</v>
      </c>
      <c r="E360" s="8" t="s">
        <v>16</v>
      </c>
      <c r="F360" s="8" t="s">
        <v>40</v>
      </c>
      <c r="G360" s="8" t="s">
        <v>27</v>
      </c>
      <c r="J360" s="8" t="s">
        <v>19</v>
      </c>
      <c r="K360" s="8" t="s">
        <v>16</v>
      </c>
      <c r="L360" s="8" t="s">
        <v>27</v>
      </c>
      <c r="M360" s="8" t="s">
        <v>1</v>
      </c>
    </row>
    <row r="361" spans="1:13" ht="12.75">
      <c r="A361" s="8">
        <v>9</v>
      </c>
      <c r="B361" s="11">
        <v>42216</v>
      </c>
      <c r="D361" s="8" t="s">
        <v>20</v>
      </c>
      <c r="E361" s="8" t="s">
        <v>16</v>
      </c>
      <c r="F361" s="8" t="s">
        <v>40</v>
      </c>
      <c r="G361" s="8" t="s">
        <v>27</v>
      </c>
      <c r="J361" s="8" t="s">
        <v>19</v>
      </c>
      <c r="K361" s="8" t="s">
        <v>16</v>
      </c>
      <c r="L361" s="8" t="s">
        <v>27</v>
      </c>
      <c r="M361" s="8" t="s">
        <v>41</v>
      </c>
    </row>
    <row r="362" spans="1:12" ht="12.75">
      <c r="A362" s="8">
        <v>70</v>
      </c>
      <c r="B362" s="11">
        <v>42216</v>
      </c>
      <c r="D362" s="8" t="s">
        <v>20</v>
      </c>
      <c r="E362" s="8" t="s">
        <v>16</v>
      </c>
      <c r="F362" s="8" t="s">
        <v>40</v>
      </c>
      <c r="G362" s="8" t="s">
        <v>27</v>
      </c>
      <c r="J362" s="8" t="s">
        <v>19</v>
      </c>
      <c r="K362" s="8" t="s">
        <v>16</v>
      </c>
      <c r="L362" s="8" t="s">
        <v>71</v>
      </c>
    </row>
    <row r="363" spans="1:16" ht="12.75">
      <c r="A363" s="8">
        <v>561.5</v>
      </c>
      <c r="B363" s="11">
        <v>42216</v>
      </c>
      <c r="D363" s="8" t="s">
        <v>20</v>
      </c>
      <c r="E363" s="8" t="s">
        <v>16</v>
      </c>
      <c r="F363" s="8" t="s">
        <v>40</v>
      </c>
      <c r="G363" s="8" t="s">
        <v>27</v>
      </c>
      <c r="J363" s="8" t="s">
        <v>19</v>
      </c>
      <c r="K363" s="8" t="s">
        <v>16</v>
      </c>
      <c r="L363" t="s">
        <v>27</v>
      </c>
      <c r="M363" t="s">
        <v>487</v>
      </c>
      <c r="P363" t="s">
        <v>486</v>
      </c>
    </row>
    <row r="364" spans="1:16" ht="12.75">
      <c r="A364" s="8">
        <v>1000</v>
      </c>
      <c r="B364" s="53">
        <v>42217</v>
      </c>
      <c r="C364" s="8"/>
      <c r="D364" s="8" t="s">
        <v>15</v>
      </c>
      <c r="E364" s="8" t="s">
        <v>16</v>
      </c>
      <c r="F364" s="8" t="s">
        <v>22</v>
      </c>
      <c r="G364" s="8" t="s">
        <v>26</v>
      </c>
      <c r="H364" s="8"/>
      <c r="I364" s="8"/>
      <c r="J364" s="8" t="s">
        <v>34</v>
      </c>
      <c r="K364" s="8" t="s">
        <v>16</v>
      </c>
      <c r="L364" s="8" t="s">
        <v>21</v>
      </c>
      <c r="M364" s="8" t="s">
        <v>44</v>
      </c>
      <c r="N364" s="8"/>
      <c r="O364" s="8"/>
      <c r="P364" s="19" t="s">
        <v>485</v>
      </c>
    </row>
    <row r="365" spans="1:16" ht="12.75">
      <c r="A365" s="8">
        <v>20</v>
      </c>
      <c r="B365" s="53">
        <v>42222</v>
      </c>
      <c r="C365" s="8"/>
      <c r="D365" s="8" t="s">
        <v>20</v>
      </c>
      <c r="E365" s="8" t="s">
        <v>16</v>
      </c>
      <c r="F365" s="8" t="s">
        <v>21</v>
      </c>
      <c r="G365" s="8" t="s">
        <v>271</v>
      </c>
      <c r="H365" s="8"/>
      <c r="I365" s="8"/>
      <c r="J365" s="8" t="s">
        <v>19</v>
      </c>
      <c r="K365" s="8" t="s">
        <v>16</v>
      </c>
      <c r="L365" s="8" t="s">
        <v>22</v>
      </c>
      <c r="M365" s="8" t="s">
        <v>189</v>
      </c>
      <c r="N365" s="8"/>
      <c r="O365" s="8"/>
      <c r="P365" s="19" t="s">
        <v>510</v>
      </c>
    </row>
    <row r="366" spans="1:16" ht="12.75">
      <c r="A366" s="8">
        <v>173.14</v>
      </c>
      <c r="B366" s="53">
        <v>42231</v>
      </c>
      <c r="C366" s="8"/>
      <c r="D366" s="8" t="s">
        <v>15</v>
      </c>
      <c r="E366" s="8" t="s">
        <v>17</v>
      </c>
      <c r="F366" s="8" t="s">
        <v>199</v>
      </c>
      <c r="G366" s="8"/>
      <c r="H366" s="8"/>
      <c r="I366" s="8"/>
      <c r="J366" s="8" t="s">
        <v>34</v>
      </c>
      <c r="K366" s="8" t="s">
        <v>16</v>
      </c>
      <c r="L366" s="8" t="s">
        <v>35</v>
      </c>
      <c r="M366" s="8" t="s">
        <v>274</v>
      </c>
      <c r="N366" s="8"/>
      <c r="O366" s="8"/>
      <c r="P366" s="19" t="s">
        <v>499</v>
      </c>
    </row>
    <row r="367" spans="1:16" ht="12.75">
      <c r="A367" s="8">
        <v>49.94</v>
      </c>
      <c r="B367" s="53">
        <v>42231</v>
      </c>
      <c r="C367" s="8"/>
      <c r="D367" s="8" t="s">
        <v>15</v>
      </c>
      <c r="E367" s="8" t="s">
        <v>17</v>
      </c>
      <c r="F367" s="8" t="s">
        <v>199</v>
      </c>
      <c r="G367" s="8"/>
      <c r="H367" s="8"/>
      <c r="I367" s="8"/>
      <c r="J367" s="8" t="s">
        <v>34</v>
      </c>
      <c r="K367" s="8" t="s">
        <v>16</v>
      </c>
      <c r="L367" s="8" t="s">
        <v>35</v>
      </c>
      <c r="M367" s="8" t="s">
        <v>301</v>
      </c>
      <c r="N367" s="8"/>
      <c r="O367" s="8"/>
      <c r="P367" s="19" t="s">
        <v>499</v>
      </c>
    </row>
    <row r="368" spans="1:16" ht="12.75">
      <c r="A368" s="8">
        <v>-44</v>
      </c>
      <c r="B368" s="53">
        <v>42231</v>
      </c>
      <c r="C368" s="8"/>
      <c r="D368" s="8" t="s">
        <v>19</v>
      </c>
      <c r="E368" s="8" t="s">
        <v>17</v>
      </c>
      <c r="F368" s="8" t="s">
        <v>199</v>
      </c>
      <c r="G368" s="8"/>
      <c r="H368" s="8"/>
      <c r="I368" s="8"/>
      <c r="J368" s="8" t="s">
        <v>34</v>
      </c>
      <c r="K368" s="8" t="s">
        <v>16</v>
      </c>
      <c r="L368" s="8" t="s">
        <v>35</v>
      </c>
      <c r="M368" s="8" t="s">
        <v>301</v>
      </c>
      <c r="N368" s="8"/>
      <c r="O368" s="8"/>
      <c r="P368" s="19" t="s">
        <v>500</v>
      </c>
    </row>
    <row r="369" spans="1:16" ht="12.75">
      <c r="A369" s="8">
        <v>18.1</v>
      </c>
      <c r="B369" s="53">
        <v>42238</v>
      </c>
      <c r="C369" s="8"/>
      <c r="D369" s="8" t="s">
        <v>15</v>
      </c>
      <c r="E369" s="8" t="s">
        <v>16</v>
      </c>
      <c r="F369" s="8" t="s">
        <v>179</v>
      </c>
      <c r="G369" s="8"/>
      <c r="H369" s="8"/>
      <c r="I369" s="8"/>
      <c r="J369" s="8" t="s">
        <v>34</v>
      </c>
      <c r="K369" s="8" t="s">
        <v>16</v>
      </c>
      <c r="L369" s="8" t="s">
        <v>35</v>
      </c>
      <c r="M369" s="8" t="s">
        <v>244</v>
      </c>
      <c r="N369" s="8"/>
      <c r="O369" s="8"/>
      <c r="P369" s="19" t="s">
        <v>395</v>
      </c>
    </row>
    <row r="370" spans="1:16" ht="12.75">
      <c r="A370" s="8">
        <v>47.38</v>
      </c>
      <c r="B370" s="53">
        <v>42239</v>
      </c>
      <c r="C370" s="8"/>
      <c r="D370" s="8" t="s">
        <v>15</v>
      </c>
      <c r="E370" s="8" t="s">
        <v>17</v>
      </c>
      <c r="F370" s="8" t="s">
        <v>200</v>
      </c>
      <c r="G370" s="8"/>
      <c r="H370" s="8"/>
      <c r="I370" s="8"/>
      <c r="J370" s="8" t="s">
        <v>34</v>
      </c>
      <c r="K370" s="8" t="s">
        <v>16</v>
      </c>
      <c r="L370" s="8" t="s">
        <v>35</v>
      </c>
      <c r="M370" s="8" t="s">
        <v>494</v>
      </c>
      <c r="N370" s="8"/>
      <c r="O370" s="8"/>
      <c r="P370" s="19" t="s">
        <v>495</v>
      </c>
    </row>
    <row r="371" spans="1:16" ht="12.75">
      <c r="A371" s="8">
        <v>1500</v>
      </c>
      <c r="B371" s="53">
        <v>42240</v>
      </c>
      <c r="C371" s="8"/>
      <c r="D371" s="8" t="s">
        <v>15</v>
      </c>
      <c r="E371" s="8" t="s">
        <v>80</v>
      </c>
      <c r="F371" s="8" t="s">
        <v>152</v>
      </c>
      <c r="G371" s="8"/>
      <c r="H371" s="8"/>
      <c r="I371" s="8"/>
      <c r="J371" s="8" t="s">
        <v>34</v>
      </c>
      <c r="K371" s="8" t="s">
        <v>16</v>
      </c>
      <c r="L371" s="8" t="s">
        <v>21</v>
      </c>
      <c r="M371" s="8" t="s">
        <v>44</v>
      </c>
      <c r="N371" s="8"/>
      <c r="O371" s="8"/>
      <c r="P371" s="19" t="s">
        <v>488</v>
      </c>
    </row>
    <row r="372" spans="1:16" ht="12.75">
      <c r="A372" s="8">
        <v>1217</v>
      </c>
      <c r="B372" s="53">
        <v>42240</v>
      </c>
      <c r="C372" s="8"/>
      <c r="D372" s="8" t="s">
        <v>15</v>
      </c>
      <c r="E372" s="8" t="s">
        <v>16</v>
      </c>
      <c r="F372" s="8" t="s">
        <v>22</v>
      </c>
      <c r="G372" s="8" t="s">
        <v>23</v>
      </c>
      <c r="H372" s="8"/>
      <c r="I372" s="8"/>
      <c r="J372" s="8" t="s">
        <v>34</v>
      </c>
      <c r="K372" s="8" t="s">
        <v>16</v>
      </c>
      <c r="L372" s="8" t="s">
        <v>35</v>
      </c>
      <c r="M372" s="8" t="s">
        <v>72</v>
      </c>
      <c r="N372" s="8"/>
      <c r="O372" s="8"/>
      <c r="P372" s="19" t="s">
        <v>490</v>
      </c>
    </row>
    <row r="373" spans="1:16" ht="12.75">
      <c r="A373" s="8">
        <v>1912</v>
      </c>
      <c r="B373" s="53">
        <v>42244</v>
      </c>
      <c r="C373" s="8"/>
      <c r="D373" s="8" t="s">
        <v>34</v>
      </c>
      <c r="E373" s="8" t="s">
        <v>16</v>
      </c>
      <c r="F373" s="8" t="s">
        <v>35</v>
      </c>
      <c r="G373" s="8" t="s">
        <v>72</v>
      </c>
      <c r="H373" s="8"/>
      <c r="I373" s="8"/>
      <c r="J373" s="8" t="s">
        <v>34</v>
      </c>
      <c r="K373" s="8" t="s">
        <v>16</v>
      </c>
      <c r="L373" s="8" t="s">
        <v>21</v>
      </c>
      <c r="M373" s="8" t="s">
        <v>44</v>
      </c>
      <c r="N373" s="8"/>
      <c r="O373" s="8"/>
      <c r="P373" s="19" t="s">
        <v>491</v>
      </c>
    </row>
    <row r="374" spans="1:16" ht="12.75">
      <c r="A374" s="8">
        <v>52.32</v>
      </c>
      <c r="B374" s="53">
        <v>42245</v>
      </c>
      <c r="C374" s="8"/>
      <c r="D374" s="8" t="s">
        <v>15</v>
      </c>
      <c r="E374" s="8" t="s">
        <v>17</v>
      </c>
      <c r="F374" s="8" t="s">
        <v>18</v>
      </c>
      <c r="G374" s="8"/>
      <c r="H374" s="8"/>
      <c r="I374" s="8"/>
      <c r="J374" s="8" t="s">
        <v>34</v>
      </c>
      <c r="K374" s="8" t="s">
        <v>16</v>
      </c>
      <c r="L374" s="8" t="s">
        <v>35</v>
      </c>
      <c r="M374" s="8" t="s">
        <v>244</v>
      </c>
      <c r="N374" s="8"/>
      <c r="O374" s="8"/>
      <c r="P374" s="19" t="s">
        <v>497</v>
      </c>
    </row>
    <row r="375" spans="1:16" ht="12.75">
      <c r="A375" s="8">
        <v>1736.76</v>
      </c>
      <c r="B375" s="53">
        <v>42247</v>
      </c>
      <c r="C375" s="8"/>
      <c r="D375" s="8" t="s">
        <v>20</v>
      </c>
      <c r="E375" s="8" t="s">
        <v>16</v>
      </c>
      <c r="F375" s="8" t="s">
        <v>40</v>
      </c>
      <c r="G375" s="8" t="s">
        <v>27</v>
      </c>
      <c r="H375" s="8"/>
      <c r="I375" s="8"/>
      <c r="J375" s="8" t="s">
        <v>19</v>
      </c>
      <c r="K375" s="8" t="s">
        <v>16</v>
      </c>
      <c r="L375" s="8" t="s">
        <v>27</v>
      </c>
      <c r="M375" s="8" t="s">
        <v>0</v>
      </c>
      <c r="N375" s="8"/>
      <c r="O375" s="8"/>
      <c r="P375" s="19"/>
    </row>
    <row r="376" spans="1:16" ht="12.75">
      <c r="A376" s="8">
        <v>60</v>
      </c>
      <c r="B376" s="53">
        <v>42247</v>
      </c>
      <c r="C376" s="8"/>
      <c r="D376" s="8" t="s">
        <v>20</v>
      </c>
      <c r="E376" s="8" t="s">
        <v>16</v>
      </c>
      <c r="F376" s="8" t="s">
        <v>40</v>
      </c>
      <c r="G376" s="8" t="s">
        <v>27</v>
      </c>
      <c r="H376" s="8"/>
      <c r="I376" s="8"/>
      <c r="J376" s="8" t="s">
        <v>19</v>
      </c>
      <c r="K376" s="8" t="s">
        <v>16</v>
      </c>
      <c r="L376" s="8" t="s">
        <v>27</v>
      </c>
      <c r="M376" s="8" t="s">
        <v>1</v>
      </c>
      <c r="N376" s="8"/>
      <c r="O376" s="8"/>
      <c r="P376" s="19"/>
    </row>
    <row r="377" spans="1:16" ht="12.75">
      <c r="A377" s="8">
        <v>7</v>
      </c>
      <c r="B377" s="53">
        <v>42247</v>
      </c>
      <c r="C377" s="8"/>
      <c r="D377" s="8" t="s">
        <v>20</v>
      </c>
      <c r="E377" s="8" t="s">
        <v>16</v>
      </c>
      <c r="F377" s="8" t="s">
        <v>40</v>
      </c>
      <c r="G377" s="8" t="s">
        <v>27</v>
      </c>
      <c r="H377" s="8"/>
      <c r="I377" s="8"/>
      <c r="J377" s="8" t="s">
        <v>19</v>
      </c>
      <c r="K377" s="8" t="s">
        <v>16</v>
      </c>
      <c r="L377" s="8" t="s">
        <v>27</v>
      </c>
      <c r="M377" s="8" t="s">
        <v>41</v>
      </c>
      <c r="N377" s="8"/>
      <c r="O377" s="8"/>
      <c r="P377" s="19"/>
    </row>
    <row r="378" spans="1:16" ht="12.75">
      <c r="A378" s="8">
        <v>47.38</v>
      </c>
      <c r="B378" s="53">
        <v>42249</v>
      </c>
      <c r="C378" s="8"/>
      <c r="D378" s="8" t="s">
        <v>34</v>
      </c>
      <c r="E378" s="8" t="s">
        <v>16</v>
      </c>
      <c r="F378" s="8" t="s">
        <v>35</v>
      </c>
      <c r="G378" s="8" t="s">
        <v>494</v>
      </c>
      <c r="H378" s="8"/>
      <c r="I378" s="8"/>
      <c r="J378" s="8" t="s">
        <v>34</v>
      </c>
      <c r="K378" s="8" t="s">
        <v>16</v>
      </c>
      <c r="L378" s="8" t="s">
        <v>21</v>
      </c>
      <c r="M378" s="8" t="s">
        <v>44</v>
      </c>
      <c r="N378" s="8"/>
      <c r="O378" s="8"/>
      <c r="P378" s="19" t="s">
        <v>496</v>
      </c>
    </row>
    <row r="379" spans="1:16" ht="12.75">
      <c r="A379" s="8">
        <v>173.14</v>
      </c>
      <c r="B379" s="53">
        <v>42252</v>
      </c>
      <c r="C379" s="8"/>
      <c r="D379" s="8" t="s">
        <v>34</v>
      </c>
      <c r="E379" s="8" t="s">
        <v>16</v>
      </c>
      <c r="F379" s="8" t="s">
        <v>35</v>
      </c>
      <c r="G379" s="8" t="s">
        <v>274</v>
      </c>
      <c r="H379" s="8"/>
      <c r="I379" s="8"/>
      <c r="J379" s="8" t="s">
        <v>34</v>
      </c>
      <c r="K379" s="8" t="s">
        <v>16</v>
      </c>
      <c r="L379" s="8" t="s">
        <v>21</v>
      </c>
      <c r="M379" s="8" t="s">
        <v>44</v>
      </c>
      <c r="N379" s="8"/>
      <c r="O379" s="8"/>
      <c r="P379" s="19" t="s">
        <v>501</v>
      </c>
    </row>
    <row r="380" spans="1:16" ht="12.75">
      <c r="A380" s="8">
        <v>5.94</v>
      </c>
      <c r="B380" s="53">
        <v>42252</v>
      </c>
      <c r="C380" s="8"/>
      <c r="D380" s="8" t="s">
        <v>34</v>
      </c>
      <c r="E380" s="8" t="s">
        <v>16</v>
      </c>
      <c r="F380" s="8" t="s">
        <v>35</v>
      </c>
      <c r="G380" s="8" t="s">
        <v>301</v>
      </c>
      <c r="H380" s="8"/>
      <c r="I380" s="8"/>
      <c r="J380" s="8" t="s">
        <v>34</v>
      </c>
      <c r="K380" s="8" t="s">
        <v>16</v>
      </c>
      <c r="L380" s="8" t="s">
        <v>21</v>
      </c>
      <c r="M380" s="8" t="s">
        <v>44</v>
      </c>
      <c r="N380" s="8"/>
      <c r="O380" s="8"/>
      <c r="P380" s="19" t="s">
        <v>502</v>
      </c>
    </row>
    <row r="381" spans="1:16" ht="12.75">
      <c r="A381" s="8">
        <v>100</v>
      </c>
      <c r="B381" s="53">
        <v>42260</v>
      </c>
      <c r="C381" s="8"/>
      <c r="D381" s="8" t="s">
        <v>15</v>
      </c>
      <c r="E381" s="8" t="s">
        <v>16</v>
      </c>
      <c r="F381" t="s">
        <v>39</v>
      </c>
      <c r="H381" s="8"/>
      <c r="I381" s="8"/>
      <c r="J381" s="8" t="s">
        <v>34</v>
      </c>
      <c r="K381" s="8" t="s">
        <v>16</v>
      </c>
      <c r="L381" s="8" t="s">
        <v>35</v>
      </c>
      <c r="M381" t="s">
        <v>421</v>
      </c>
      <c r="N381" s="8"/>
      <c r="O381" s="8"/>
      <c r="P381" s="19" t="s">
        <v>543</v>
      </c>
    </row>
    <row r="382" spans="1:16" ht="12.75">
      <c r="A382" s="8">
        <v>18.1</v>
      </c>
      <c r="B382" s="53">
        <v>42269</v>
      </c>
      <c r="C382" s="8"/>
      <c r="D382" s="8" t="s">
        <v>15</v>
      </c>
      <c r="E382" s="8" t="s">
        <v>16</v>
      </c>
      <c r="F382" s="8" t="s">
        <v>179</v>
      </c>
      <c r="G382" s="8"/>
      <c r="H382" s="8"/>
      <c r="I382" s="8"/>
      <c r="J382" s="8" t="s">
        <v>34</v>
      </c>
      <c r="K382" s="8" t="s">
        <v>16</v>
      </c>
      <c r="L382" s="8" t="s">
        <v>35</v>
      </c>
      <c r="M382" s="8" t="s">
        <v>244</v>
      </c>
      <c r="N382" s="8"/>
      <c r="O382" s="8"/>
      <c r="P382" s="19" t="s">
        <v>395</v>
      </c>
    </row>
    <row r="383" spans="1:16" ht="12.75">
      <c r="A383" s="8">
        <v>29</v>
      </c>
      <c r="B383" s="53">
        <v>42270</v>
      </c>
      <c r="C383" s="8"/>
      <c r="D383" s="8" t="s">
        <v>34</v>
      </c>
      <c r="E383" s="8" t="s">
        <v>16</v>
      </c>
      <c r="F383" s="8" t="s">
        <v>35</v>
      </c>
      <c r="G383" s="8" t="s">
        <v>506</v>
      </c>
      <c r="H383" s="8"/>
      <c r="I383" s="8"/>
      <c r="J383" s="8" t="s">
        <v>34</v>
      </c>
      <c r="K383" s="8" t="s">
        <v>16</v>
      </c>
      <c r="L383" s="8" t="s">
        <v>21</v>
      </c>
      <c r="M383" s="8" t="s">
        <v>44</v>
      </c>
      <c r="N383" s="8"/>
      <c r="O383" s="8"/>
      <c r="P383" s="19" t="s">
        <v>509</v>
      </c>
    </row>
    <row r="384" spans="1:16" ht="12.75">
      <c r="A384" s="8">
        <v>0.02</v>
      </c>
      <c r="B384" s="53">
        <v>42270</v>
      </c>
      <c r="D384" s="8" t="s">
        <v>15</v>
      </c>
      <c r="E384" s="8" t="s">
        <v>16</v>
      </c>
      <c r="F384" s="8" t="s">
        <v>179</v>
      </c>
      <c r="J384" s="8" t="s">
        <v>34</v>
      </c>
      <c r="K384" s="8" t="s">
        <v>16</v>
      </c>
      <c r="L384" s="8" t="s">
        <v>35</v>
      </c>
      <c r="M384" s="8" t="s">
        <v>244</v>
      </c>
      <c r="P384" s="19" t="s">
        <v>520</v>
      </c>
    </row>
    <row r="385" spans="1:16" ht="12.75">
      <c r="A385" s="8">
        <v>0.26</v>
      </c>
      <c r="B385" s="53">
        <v>42270</v>
      </c>
      <c r="D385" s="8" t="s">
        <v>15</v>
      </c>
      <c r="E385" s="8" t="s">
        <v>16</v>
      </c>
      <c r="F385" s="8" t="s">
        <v>179</v>
      </c>
      <c r="J385" s="8" t="s">
        <v>34</v>
      </c>
      <c r="K385" s="8" t="s">
        <v>16</v>
      </c>
      <c r="L385" s="8" t="s">
        <v>35</v>
      </c>
      <c r="M385" s="8" t="s">
        <v>244</v>
      </c>
      <c r="P385" s="19" t="s">
        <v>521</v>
      </c>
    </row>
    <row r="386" spans="1:16" ht="12.75">
      <c r="A386" s="8">
        <v>0.23</v>
      </c>
      <c r="B386" s="53">
        <v>42270</v>
      </c>
      <c r="D386" s="8" t="s">
        <v>15</v>
      </c>
      <c r="E386" s="8" t="s">
        <v>16</v>
      </c>
      <c r="F386" s="8" t="s">
        <v>179</v>
      </c>
      <c r="J386" s="8" t="s">
        <v>34</v>
      </c>
      <c r="K386" s="8" t="s">
        <v>16</v>
      </c>
      <c r="L386" s="8" t="s">
        <v>35</v>
      </c>
      <c r="M386" s="8" t="s">
        <v>244</v>
      </c>
      <c r="P386" s="19" t="s">
        <v>522</v>
      </c>
    </row>
    <row r="387" spans="1:16" ht="12.75">
      <c r="A387" s="8">
        <v>0.23</v>
      </c>
      <c r="B387" s="53">
        <v>42270</v>
      </c>
      <c r="D387" s="8" t="s">
        <v>15</v>
      </c>
      <c r="E387" s="8" t="s">
        <v>16</v>
      </c>
      <c r="F387" s="8" t="s">
        <v>179</v>
      </c>
      <c r="J387" s="8" t="s">
        <v>34</v>
      </c>
      <c r="K387" s="8" t="s">
        <v>16</v>
      </c>
      <c r="L387" s="8" t="s">
        <v>35</v>
      </c>
      <c r="M387" s="8" t="s">
        <v>244</v>
      </c>
      <c r="P387" s="19" t="s">
        <v>523</v>
      </c>
    </row>
    <row r="388" spans="1:16" ht="12.75">
      <c r="A388" s="8">
        <v>0.23</v>
      </c>
      <c r="B388" s="53">
        <v>42270</v>
      </c>
      <c r="D388" s="8" t="s">
        <v>15</v>
      </c>
      <c r="E388" s="8" t="s">
        <v>16</v>
      </c>
      <c r="F388" s="8" t="s">
        <v>179</v>
      </c>
      <c r="J388" s="8" t="s">
        <v>34</v>
      </c>
      <c r="K388" s="8" t="s">
        <v>16</v>
      </c>
      <c r="L388" s="8" t="s">
        <v>35</v>
      </c>
      <c r="M388" s="8" t="s">
        <v>244</v>
      </c>
      <c r="P388" s="19" t="s">
        <v>524</v>
      </c>
    </row>
    <row r="389" spans="1:16" ht="12.75">
      <c r="A389" s="8">
        <v>0.29</v>
      </c>
      <c r="B389" s="53">
        <v>42270</v>
      </c>
      <c r="D389" s="8" t="s">
        <v>15</v>
      </c>
      <c r="E389" s="8" t="s">
        <v>16</v>
      </c>
      <c r="F389" s="8" t="s">
        <v>179</v>
      </c>
      <c r="J389" s="8" t="s">
        <v>34</v>
      </c>
      <c r="K389" s="8" t="s">
        <v>16</v>
      </c>
      <c r="L389" s="8" t="s">
        <v>35</v>
      </c>
      <c r="M389" s="8" t="s">
        <v>244</v>
      </c>
      <c r="P389" s="19" t="s">
        <v>525</v>
      </c>
    </row>
    <row r="390" spans="1:16" ht="12.75">
      <c r="A390" s="8">
        <v>0.29</v>
      </c>
      <c r="B390" s="53">
        <v>42270</v>
      </c>
      <c r="D390" s="8" t="s">
        <v>15</v>
      </c>
      <c r="E390" s="8" t="s">
        <v>16</v>
      </c>
      <c r="F390" s="8" t="s">
        <v>179</v>
      </c>
      <c r="J390" s="8" t="s">
        <v>34</v>
      </c>
      <c r="K390" s="8" t="s">
        <v>16</v>
      </c>
      <c r="L390" s="8" t="s">
        <v>35</v>
      </c>
      <c r="M390" s="8" t="s">
        <v>244</v>
      </c>
      <c r="P390" s="19" t="s">
        <v>526</v>
      </c>
    </row>
    <row r="391" spans="1:16" ht="12.75">
      <c r="A391" s="8">
        <v>0.29</v>
      </c>
      <c r="B391" s="53">
        <v>42270</v>
      </c>
      <c r="D391" s="8" t="s">
        <v>15</v>
      </c>
      <c r="E391" s="8" t="s">
        <v>16</v>
      </c>
      <c r="F391" s="8" t="s">
        <v>179</v>
      </c>
      <c r="J391" s="8" t="s">
        <v>34</v>
      </c>
      <c r="K391" s="8" t="s">
        <v>16</v>
      </c>
      <c r="L391" s="8" t="s">
        <v>35</v>
      </c>
      <c r="M391" s="8" t="s">
        <v>244</v>
      </c>
      <c r="P391" s="19" t="s">
        <v>527</v>
      </c>
    </row>
    <row r="392" spans="1:16" ht="12.75">
      <c r="A392" s="8">
        <v>0.52</v>
      </c>
      <c r="B392" s="53">
        <v>42270</v>
      </c>
      <c r="D392" s="8" t="s">
        <v>15</v>
      </c>
      <c r="E392" s="8" t="s">
        <v>16</v>
      </c>
      <c r="F392" s="8" t="s">
        <v>179</v>
      </c>
      <c r="J392" s="8" t="s">
        <v>34</v>
      </c>
      <c r="K392" s="8" t="s">
        <v>16</v>
      </c>
      <c r="L392" s="8" t="s">
        <v>35</v>
      </c>
      <c r="M392" s="8" t="s">
        <v>244</v>
      </c>
      <c r="P392" s="19" t="s">
        <v>528</v>
      </c>
    </row>
    <row r="393" spans="1:16" ht="12.75">
      <c r="A393" s="8">
        <v>0.55</v>
      </c>
      <c r="B393" s="53">
        <v>42270</v>
      </c>
      <c r="D393" s="8" t="s">
        <v>15</v>
      </c>
      <c r="E393" s="8" t="s">
        <v>16</v>
      </c>
      <c r="F393" s="8" t="s">
        <v>179</v>
      </c>
      <c r="J393" s="8" t="s">
        <v>34</v>
      </c>
      <c r="K393" s="8" t="s">
        <v>16</v>
      </c>
      <c r="L393" s="8" t="s">
        <v>35</v>
      </c>
      <c r="M393" s="8" t="s">
        <v>244</v>
      </c>
      <c r="P393" s="19" t="s">
        <v>529</v>
      </c>
    </row>
    <row r="394" spans="1:16" ht="12.75">
      <c r="A394" s="8">
        <v>0.55</v>
      </c>
      <c r="B394" s="53">
        <v>42270</v>
      </c>
      <c r="D394" s="8" t="s">
        <v>15</v>
      </c>
      <c r="E394" s="8" t="s">
        <v>16</v>
      </c>
      <c r="F394" s="8" t="s">
        <v>179</v>
      </c>
      <c r="J394" s="8" t="s">
        <v>34</v>
      </c>
      <c r="K394" s="8" t="s">
        <v>16</v>
      </c>
      <c r="L394" s="8" t="s">
        <v>35</v>
      </c>
      <c r="M394" s="8" t="s">
        <v>244</v>
      </c>
      <c r="P394" s="19" t="s">
        <v>530</v>
      </c>
    </row>
    <row r="395" spans="1:16" ht="12.75">
      <c r="A395" s="8">
        <v>0.87</v>
      </c>
      <c r="B395" s="53">
        <v>42270</v>
      </c>
      <c r="D395" s="8" t="s">
        <v>15</v>
      </c>
      <c r="E395" s="8" t="s">
        <v>16</v>
      </c>
      <c r="F395" s="8" t="s">
        <v>179</v>
      </c>
      <c r="J395" s="8" t="s">
        <v>34</v>
      </c>
      <c r="K395" s="8" t="s">
        <v>16</v>
      </c>
      <c r="L395" s="8" t="s">
        <v>35</v>
      </c>
      <c r="M395" s="8" t="s">
        <v>244</v>
      </c>
      <c r="P395" s="19" t="s">
        <v>531</v>
      </c>
    </row>
    <row r="396" spans="1:16" ht="12.75">
      <c r="A396" s="8">
        <v>0.87</v>
      </c>
      <c r="B396" s="53">
        <v>42270</v>
      </c>
      <c r="D396" s="8" t="s">
        <v>15</v>
      </c>
      <c r="E396" s="8" t="s">
        <v>16</v>
      </c>
      <c r="F396" s="8" t="s">
        <v>179</v>
      </c>
      <c r="J396" s="8" t="s">
        <v>34</v>
      </c>
      <c r="K396" s="8" t="s">
        <v>16</v>
      </c>
      <c r="L396" s="8" t="s">
        <v>35</v>
      </c>
      <c r="M396" s="8" t="s">
        <v>244</v>
      </c>
      <c r="P396" s="19" t="s">
        <v>535</v>
      </c>
    </row>
    <row r="397" spans="1:16" ht="12.75">
      <c r="A397" s="8">
        <v>0.89</v>
      </c>
      <c r="B397" s="53">
        <v>42270</v>
      </c>
      <c r="D397" s="8" t="s">
        <v>15</v>
      </c>
      <c r="E397" s="8" t="s">
        <v>16</v>
      </c>
      <c r="F397" s="8" t="s">
        <v>179</v>
      </c>
      <c r="J397" s="8" t="s">
        <v>34</v>
      </c>
      <c r="K397" s="8" t="s">
        <v>16</v>
      </c>
      <c r="L397" s="8" t="s">
        <v>35</v>
      </c>
      <c r="M397" s="8" t="s">
        <v>244</v>
      </c>
      <c r="P397" s="19" t="s">
        <v>532</v>
      </c>
    </row>
    <row r="398" spans="1:16" ht="12.75">
      <c r="A398" s="8">
        <v>0.88</v>
      </c>
      <c r="B398" s="53">
        <v>42270</v>
      </c>
      <c r="D398" s="8" t="s">
        <v>15</v>
      </c>
      <c r="E398" s="8" t="s">
        <v>16</v>
      </c>
      <c r="F398" s="8" t="s">
        <v>179</v>
      </c>
      <c r="J398" s="8" t="s">
        <v>34</v>
      </c>
      <c r="K398" s="8" t="s">
        <v>16</v>
      </c>
      <c r="L398" s="8" t="s">
        <v>35</v>
      </c>
      <c r="M398" s="8" t="s">
        <v>244</v>
      </c>
      <c r="P398" s="19" t="s">
        <v>533</v>
      </c>
    </row>
    <row r="399" spans="1:16" ht="12.75">
      <c r="A399" s="8">
        <v>1.04</v>
      </c>
      <c r="B399" s="53">
        <v>42270</v>
      </c>
      <c r="D399" s="8" t="s">
        <v>15</v>
      </c>
      <c r="E399" s="8" t="s">
        <v>16</v>
      </c>
      <c r="F399" s="8" t="s">
        <v>179</v>
      </c>
      <c r="J399" s="8" t="s">
        <v>34</v>
      </c>
      <c r="K399" s="8" t="s">
        <v>16</v>
      </c>
      <c r="L399" s="8" t="s">
        <v>35</v>
      </c>
      <c r="M399" s="8" t="s">
        <v>244</v>
      </c>
      <c r="P399" s="19" t="s">
        <v>534</v>
      </c>
    </row>
    <row r="400" spans="1:16" ht="12.75">
      <c r="A400" s="8">
        <v>20.7</v>
      </c>
      <c r="B400" s="53">
        <v>42270</v>
      </c>
      <c r="D400" s="8" t="s">
        <v>34</v>
      </c>
      <c r="E400" s="8" t="s">
        <v>16</v>
      </c>
      <c r="F400" s="8" t="s">
        <v>35</v>
      </c>
      <c r="G400" s="19" t="s">
        <v>492</v>
      </c>
      <c r="J400" s="8" t="s">
        <v>34</v>
      </c>
      <c r="K400" s="8" t="s">
        <v>16</v>
      </c>
      <c r="L400" s="8" t="s">
        <v>21</v>
      </c>
      <c r="M400" s="8" t="s">
        <v>44</v>
      </c>
      <c r="P400" s="19" t="s">
        <v>536</v>
      </c>
    </row>
    <row r="401" spans="1:16" ht="12.75">
      <c r="A401">
        <f>33.23+52.32</f>
        <v>85.55</v>
      </c>
      <c r="B401" s="53">
        <v>42270</v>
      </c>
      <c r="D401" s="8" t="s">
        <v>34</v>
      </c>
      <c r="E401" s="8" t="s">
        <v>16</v>
      </c>
      <c r="F401" s="8" t="s">
        <v>35</v>
      </c>
      <c r="G401" s="8" t="s">
        <v>244</v>
      </c>
      <c r="J401" s="8" t="s">
        <v>34</v>
      </c>
      <c r="K401" s="8" t="s">
        <v>16</v>
      </c>
      <c r="L401" s="8" t="s">
        <v>21</v>
      </c>
      <c r="M401" s="8" t="s">
        <v>44</v>
      </c>
      <c r="P401" s="19" t="s">
        <v>537</v>
      </c>
    </row>
    <row r="402" spans="1:16" ht="12.75">
      <c r="A402">
        <f>A193+A200+A215+A231+A238+A256+A269+A278+A285+A293+A299+A307+A315+A323+A337+A347+A355+A369+A382+SUM(A384:A399)</f>
        <v>351.91</v>
      </c>
      <c r="B402" s="53">
        <v>42270</v>
      </c>
      <c r="D402" s="8" t="s">
        <v>34</v>
      </c>
      <c r="E402" s="8" t="s">
        <v>16</v>
      </c>
      <c r="F402" s="8" t="s">
        <v>35</v>
      </c>
      <c r="G402" s="8" t="s">
        <v>244</v>
      </c>
      <c r="J402" s="8" t="s">
        <v>34</v>
      </c>
      <c r="K402" s="8" t="s">
        <v>16</v>
      </c>
      <c r="L402" s="8" t="s">
        <v>21</v>
      </c>
      <c r="M402" s="8" t="s">
        <v>44</v>
      </c>
      <c r="P402" s="19" t="s">
        <v>538</v>
      </c>
    </row>
    <row r="403" spans="1:16" ht="12.75">
      <c r="A403">
        <v>701</v>
      </c>
      <c r="B403" s="11">
        <v>42272</v>
      </c>
      <c r="D403" s="8" t="s">
        <v>15</v>
      </c>
      <c r="E403" s="8" t="s">
        <v>16</v>
      </c>
      <c r="F403" s="8" t="s">
        <v>22</v>
      </c>
      <c r="G403" s="8" t="s">
        <v>23</v>
      </c>
      <c r="H403" s="8"/>
      <c r="I403" s="8"/>
      <c r="J403" s="8" t="s">
        <v>34</v>
      </c>
      <c r="K403" s="8" t="s">
        <v>16</v>
      </c>
      <c r="L403" s="8" t="s">
        <v>35</v>
      </c>
      <c r="M403" s="8" t="s">
        <v>72</v>
      </c>
      <c r="N403" s="8"/>
      <c r="O403" s="8"/>
      <c r="P403" s="19" t="s">
        <v>539</v>
      </c>
    </row>
    <row r="404" spans="1:16" ht="12.75">
      <c r="A404">
        <v>1763</v>
      </c>
      <c r="B404" s="11">
        <v>42277</v>
      </c>
      <c r="D404" s="8" t="s">
        <v>20</v>
      </c>
      <c r="E404" s="8" t="s">
        <v>16</v>
      </c>
      <c r="F404" s="8" t="s">
        <v>40</v>
      </c>
      <c r="G404" s="8" t="s">
        <v>27</v>
      </c>
      <c r="H404" s="8"/>
      <c r="I404" s="8"/>
      <c r="J404" s="8" t="s">
        <v>19</v>
      </c>
      <c r="K404" s="8" t="s">
        <v>16</v>
      </c>
      <c r="L404" s="8" t="s">
        <v>27</v>
      </c>
      <c r="M404" s="8" t="s">
        <v>0</v>
      </c>
      <c r="N404" s="8"/>
      <c r="O404" s="8"/>
      <c r="P404" s="19"/>
    </row>
    <row r="405" spans="1:16" ht="12.75">
      <c r="A405">
        <v>75</v>
      </c>
      <c r="B405" s="11">
        <v>42277</v>
      </c>
      <c r="D405" s="8" t="s">
        <v>20</v>
      </c>
      <c r="E405" s="8" t="s">
        <v>16</v>
      </c>
      <c r="F405" s="8" t="s">
        <v>40</v>
      </c>
      <c r="G405" s="8" t="s">
        <v>27</v>
      </c>
      <c r="H405" s="8"/>
      <c r="I405" s="8"/>
      <c r="J405" s="8" t="s">
        <v>19</v>
      </c>
      <c r="K405" s="8" t="s">
        <v>16</v>
      </c>
      <c r="L405" s="8" t="s">
        <v>27</v>
      </c>
      <c r="M405" s="8" t="s">
        <v>1</v>
      </c>
      <c r="N405" s="8"/>
      <c r="O405" s="8"/>
      <c r="P405" s="19"/>
    </row>
    <row r="406" spans="1:16" ht="12.75">
      <c r="A406">
        <v>9</v>
      </c>
      <c r="B406" s="11">
        <v>42277</v>
      </c>
      <c r="D406" s="8" t="s">
        <v>20</v>
      </c>
      <c r="E406" s="8" t="s">
        <v>16</v>
      </c>
      <c r="F406" s="8" t="s">
        <v>40</v>
      </c>
      <c r="G406" s="8" t="s">
        <v>27</v>
      </c>
      <c r="H406" s="8"/>
      <c r="I406" s="8"/>
      <c r="J406" s="8" t="s">
        <v>19</v>
      </c>
      <c r="K406" s="8" t="s">
        <v>16</v>
      </c>
      <c r="L406" s="8" t="s">
        <v>27</v>
      </c>
      <c r="M406" s="8" t="s">
        <v>41</v>
      </c>
      <c r="N406" s="8"/>
      <c r="O406" s="8"/>
      <c r="P406" s="19"/>
    </row>
    <row r="407" spans="1:16" ht="12.75">
      <c r="A407">
        <v>64.5</v>
      </c>
      <c r="B407" s="11">
        <v>42277</v>
      </c>
      <c r="D407" s="8" t="s">
        <v>20</v>
      </c>
      <c r="E407" s="8" t="s">
        <v>16</v>
      </c>
      <c r="F407" s="8" t="s">
        <v>40</v>
      </c>
      <c r="G407" s="8" t="s">
        <v>27</v>
      </c>
      <c r="H407" s="8"/>
      <c r="I407" s="8"/>
      <c r="J407" s="8" t="s">
        <v>19</v>
      </c>
      <c r="K407" s="8" t="s">
        <v>16</v>
      </c>
      <c r="L407" s="8" t="s">
        <v>27</v>
      </c>
      <c r="M407" s="8" t="s">
        <v>0</v>
      </c>
      <c r="N407" s="8"/>
      <c r="O407" s="8"/>
      <c r="P407" s="19" t="s">
        <v>560</v>
      </c>
    </row>
    <row r="408" spans="1:16" ht="12.75">
      <c r="A408" s="8">
        <v>1000</v>
      </c>
      <c r="B408" s="53">
        <v>42280</v>
      </c>
      <c r="C408" s="8"/>
      <c r="D408" s="8" t="s">
        <v>15</v>
      </c>
      <c r="E408" s="8" t="s">
        <v>16</v>
      </c>
      <c r="F408" s="8" t="s">
        <v>22</v>
      </c>
      <c r="G408" s="8" t="s">
        <v>26</v>
      </c>
      <c r="H408" s="8"/>
      <c r="I408" s="8"/>
      <c r="J408" s="8" t="s">
        <v>34</v>
      </c>
      <c r="K408" s="8" t="s">
        <v>16</v>
      </c>
      <c r="L408" s="8" t="s">
        <v>21</v>
      </c>
      <c r="M408" s="8" t="s">
        <v>44</v>
      </c>
      <c r="N408" s="8"/>
      <c r="O408" s="8"/>
      <c r="P408" s="19" t="s">
        <v>540</v>
      </c>
    </row>
    <row r="409" spans="1:16" ht="12.75">
      <c r="A409" s="8">
        <v>701</v>
      </c>
      <c r="B409" s="53">
        <v>42294</v>
      </c>
      <c r="C409" s="8"/>
      <c r="D409" s="8" t="s">
        <v>34</v>
      </c>
      <c r="E409" s="8" t="s">
        <v>16</v>
      </c>
      <c r="F409" s="8" t="s">
        <v>35</v>
      </c>
      <c r="G409" s="8" t="s">
        <v>72</v>
      </c>
      <c r="H409" s="8"/>
      <c r="I409" s="8"/>
      <c r="J409" s="8" t="s">
        <v>34</v>
      </c>
      <c r="K409" s="8" t="s">
        <v>16</v>
      </c>
      <c r="L409" s="8" t="s">
        <v>21</v>
      </c>
      <c r="M409" s="8" t="s">
        <v>44</v>
      </c>
      <c r="N409" s="8"/>
      <c r="O409" s="8"/>
      <c r="P409" s="19" t="s">
        <v>541</v>
      </c>
    </row>
    <row r="410" spans="1:16" ht="12.75">
      <c r="A410" s="8">
        <v>100</v>
      </c>
      <c r="B410" s="53">
        <v>42294</v>
      </c>
      <c r="C410" s="8"/>
      <c r="D410" s="8" t="s">
        <v>34</v>
      </c>
      <c r="E410" s="8" t="s">
        <v>16</v>
      </c>
      <c r="F410" s="8" t="s">
        <v>35</v>
      </c>
      <c r="G410" s="8" t="s">
        <v>421</v>
      </c>
      <c r="H410" s="8"/>
      <c r="I410" s="8"/>
      <c r="J410" s="8" t="s">
        <v>34</v>
      </c>
      <c r="K410" s="8" t="s">
        <v>16</v>
      </c>
      <c r="L410" s="8" t="s">
        <v>21</v>
      </c>
      <c r="M410" s="8" t="s">
        <v>44</v>
      </c>
      <c r="N410" s="8"/>
      <c r="O410" s="8"/>
      <c r="P410" s="19" t="s">
        <v>542</v>
      </c>
    </row>
    <row r="411" spans="1:16" ht="12.75">
      <c r="A411" s="8">
        <v>18.1</v>
      </c>
      <c r="B411" s="53">
        <v>42299</v>
      </c>
      <c r="C411" s="8"/>
      <c r="D411" s="8" t="s">
        <v>15</v>
      </c>
      <c r="E411" s="8" t="s">
        <v>16</v>
      </c>
      <c r="F411" s="8" t="s">
        <v>179</v>
      </c>
      <c r="G411" s="8"/>
      <c r="H411" s="8"/>
      <c r="I411" s="8"/>
      <c r="J411" s="8" t="s">
        <v>34</v>
      </c>
      <c r="K411" s="8" t="s">
        <v>16</v>
      </c>
      <c r="L411" s="8" t="s">
        <v>35</v>
      </c>
      <c r="M411" s="8" t="s">
        <v>244</v>
      </c>
      <c r="N411" s="8"/>
      <c r="O411" s="8"/>
      <c r="P411" s="19" t="s">
        <v>395</v>
      </c>
    </row>
    <row r="412" spans="1:16" ht="12.75">
      <c r="A412">
        <v>648</v>
      </c>
      <c r="B412" s="11">
        <v>42300</v>
      </c>
      <c r="D412" s="8" t="s">
        <v>15</v>
      </c>
      <c r="E412" s="8" t="s">
        <v>16</v>
      </c>
      <c r="F412" s="8" t="s">
        <v>22</v>
      </c>
      <c r="G412" s="8" t="s">
        <v>23</v>
      </c>
      <c r="H412" s="8"/>
      <c r="I412" s="8"/>
      <c r="J412" s="8" t="s">
        <v>34</v>
      </c>
      <c r="K412" s="8" t="s">
        <v>16</v>
      </c>
      <c r="L412" s="8" t="s">
        <v>35</v>
      </c>
      <c r="M412" s="8" t="s">
        <v>72</v>
      </c>
      <c r="N412" s="8"/>
      <c r="O412" s="8"/>
      <c r="P412" s="19" t="s">
        <v>554</v>
      </c>
    </row>
    <row r="413" spans="1:16" ht="12.75">
      <c r="A413" s="8">
        <v>208.24</v>
      </c>
      <c r="B413" s="11">
        <v>42300</v>
      </c>
      <c r="D413" s="8" t="s">
        <v>15</v>
      </c>
      <c r="E413" s="8" t="s">
        <v>16</v>
      </c>
      <c r="F413" s="8" t="s">
        <v>77</v>
      </c>
      <c r="G413" s="8" t="s">
        <v>154</v>
      </c>
      <c r="H413" s="8"/>
      <c r="I413" s="8"/>
      <c r="J413" s="8" t="s">
        <v>34</v>
      </c>
      <c r="K413" s="8" t="s">
        <v>16</v>
      </c>
      <c r="L413" s="8" t="s">
        <v>35</v>
      </c>
      <c r="M413" s="8" t="s">
        <v>244</v>
      </c>
      <c r="N413" s="8"/>
      <c r="O413" s="8"/>
      <c r="P413" s="109" t="s">
        <v>467</v>
      </c>
    </row>
    <row r="414" spans="1:16" ht="12.75">
      <c r="A414" s="8">
        <v>92.02</v>
      </c>
      <c r="B414" s="11">
        <v>42301</v>
      </c>
      <c r="D414" s="8" t="s">
        <v>15</v>
      </c>
      <c r="E414" s="8" t="s">
        <v>16</v>
      </c>
      <c r="F414" s="8" t="s">
        <v>77</v>
      </c>
      <c r="G414" s="8" t="s">
        <v>154</v>
      </c>
      <c r="H414" s="8"/>
      <c r="I414" s="8"/>
      <c r="J414" s="8" t="s">
        <v>34</v>
      </c>
      <c r="K414" s="8" t="s">
        <v>16</v>
      </c>
      <c r="L414" s="8" t="s">
        <v>35</v>
      </c>
      <c r="M414" s="8" t="s">
        <v>244</v>
      </c>
      <c r="N414" s="8"/>
      <c r="O414" s="8"/>
      <c r="P414" s="109" t="s">
        <v>467</v>
      </c>
    </row>
    <row r="415" spans="1:16" ht="12.75">
      <c r="A415" s="8">
        <v>26.13</v>
      </c>
      <c r="B415" s="11">
        <v>42301</v>
      </c>
      <c r="D415" s="8" t="s">
        <v>15</v>
      </c>
      <c r="E415" s="8" t="s">
        <v>16</v>
      </c>
      <c r="F415" s="8" t="s">
        <v>77</v>
      </c>
      <c r="G415" s="8" t="s">
        <v>154</v>
      </c>
      <c r="H415" s="8"/>
      <c r="I415" s="8"/>
      <c r="J415" s="8" t="s">
        <v>34</v>
      </c>
      <c r="K415" s="8" t="s">
        <v>16</v>
      </c>
      <c r="L415" s="8" t="s">
        <v>35</v>
      </c>
      <c r="M415" s="8" t="s">
        <v>244</v>
      </c>
      <c r="P415" s="109" t="s">
        <v>548</v>
      </c>
    </row>
    <row r="416" spans="1:16" ht="12.75">
      <c r="A416" s="8">
        <v>70.58</v>
      </c>
      <c r="B416" s="11">
        <v>42301</v>
      </c>
      <c r="D416" s="8" t="s">
        <v>15</v>
      </c>
      <c r="E416" s="8" t="s">
        <v>16</v>
      </c>
      <c r="F416" s="8" t="s">
        <v>77</v>
      </c>
      <c r="G416" s="8" t="s">
        <v>154</v>
      </c>
      <c r="H416" s="8"/>
      <c r="I416" s="8"/>
      <c r="J416" s="8" t="s">
        <v>34</v>
      </c>
      <c r="K416" s="8" t="s">
        <v>16</v>
      </c>
      <c r="L416" s="8" t="s">
        <v>35</v>
      </c>
      <c r="M416" s="8" t="s">
        <v>244</v>
      </c>
      <c r="P416" s="19" t="s">
        <v>549</v>
      </c>
    </row>
    <row r="417" spans="1:16" ht="12.75">
      <c r="A417" s="8">
        <v>7.61</v>
      </c>
      <c r="B417" s="11">
        <v>42301</v>
      </c>
      <c r="D417" s="8" t="s">
        <v>15</v>
      </c>
      <c r="E417" s="8" t="s">
        <v>16</v>
      </c>
      <c r="F417" s="8" t="s">
        <v>77</v>
      </c>
      <c r="G417" s="8" t="s">
        <v>154</v>
      </c>
      <c r="H417" s="8"/>
      <c r="I417" s="8"/>
      <c r="J417" s="8" t="s">
        <v>34</v>
      </c>
      <c r="K417" s="8" t="s">
        <v>16</v>
      </c>
      <c r="L417" s="8" t="s">
        <v>35</v>
      </c>
      <c r="M417" s="8" t="s">
        <v>244</v>
      </c>
      <c r="P417" s="109" t="s">
        <v>550</v>
      </c>
    </row>
    <row r="418" spans="1:16" ht="12.75">
      <c r="A418" s="8">
        <v>31.6</v>
      </c>
      <c r="B418" s="11">
        <v>42301</v>
      </c>
      <c r="D418" s="8" t="s">
        <v>15</v>
      </c>
      <c r="E418" s="8" t="s">
        <v>16</v>
      </c>
      <c r="F418" s="8" t="s">
        <v>77</v>
      </c>
      <c r="G418" s="8" t="s">
        <v>154</v>
      </c>
      <c r="H418" s="8"/>
      <c r="I418" s="8"/>
      <c r="J418" s="8" t="s">
        <v>34</v>
      </c>
      <c r="K418" s="8" t="s">
        <v>16</v>
      </c>
      <c r="L418" s="8" t="s">
        <v>35</v>
      </c>
      <c r="M418" s="8" t="s">
        <v>244</v>
      </c>
      <c r="P418" s="19" t="s">
        <v>551</v>
      </c>
    </row>
    <row r="419" spans="1:16" ht="12.75">
      <c r="A419" s="8">
        <v>10</v>
      </c>
      <c r="B419" s="11">
        <v>42301</v>
      </c>
      <c r="D419" t="s">
        <v>20</v>
      </c>
      <c r="E419" t="s">
        <v>16</v>
      </c>
      <c r="F419" s="8" t="s">
        <v>21</v>
      </c>
      <c r="G419" t="s">
        <v>43</v>
      </c>
      <c r="J419" t="s">
        <v>19</v>
      </c>
      <c r="K419" t="s">
        <v>16</v>
      </c>
      <c r="L419" s="8" t="s">
        <v>77</v>
      </c>
      <c r="M419" s="18" t="s">
        <v>154</v>
      </c>
      <c r="P419" s="109" t="s">
        <v>552</v>
      </c>
    </row>
    <row r="420" spans="1:16" ht="12.75">
      <c r="A420" s="8">
        <v>44.52</v>
      </c>
      <c r="B420" s="11">
        <v>42302</v>
      </c>
      <c r="D420" s="8" t="s">
        <v>15</v>
      </c>
      <c r="E420" s="8" t="s">
        <v>17</v>
      </c>
      <c r="F420" s="8" t="s">
        <v>200</v>
      </c>
      <c r="J420" s="8" t="s">
        <v>34</v>
      </c>
      <c r="K420" s="8" t="s">
        <v>16</v>
      </c>
      <c r="L420" s="8" t="s">
        <v>35</v>
      </c>
      <c r="M420" s="8" t="s">
        <v>494</v>
      </c>
      <c r="P420" s="109" t="s">
        <v>561</v>
      </c>
    </row>
    <row r="421" spans="1:16" ht="12.75">
      <c r="A421" s="8">
        <v>10</v>
      </c>
      <c r="B421" s="11">
        <v>42305</v>
      </c>
      <c r="D421" s="8" t="s">
        <v>34</v>
      </c>
      <c r="E421" s="8" t="s">
        <v>16</v>
      </c>
      <c r="F421" s="8" t="s">
        <v>35</v>
      </c>
      <c r="G421" s="8" t="s">
        <v>244</v>
      </c>
      <c r="J421" t="s">
        <v>20</v>
      </c>
      <c r="K421" t="s">
        <v>16</v>
      </c>
      <c r="L421" s="8" t="s">
        <v>21</v>
      </c>
      <c r="M421" t="s">
        <v>43</v>
      </c>
      <c r="P421" s="109" t="s">
        <v>553</v>
      </c>
    </row>
    <row r="422" spans="1:16" ht="12.75">
      <c r="A422" s="8">
        <v>648</v>
      </c>
      <c r="B422" s="11">
        <v>42308</v>
      </c>
      <c r="D422" s="8" t="s">
        <v>34</v>
      </c>
      <c r="E422" s="8" t="s">
        <v>16</v>
      </c>
      <c r="F422" s="8" t="s">
        <v>35</v>
      </c>
      <c r="G422" s="8" t="s">
        <v>72</v>
      </c>
      <c r="H422" s="8"/>
      <c r="I422" s="8"/>
      <c r="J422" s="8" t="s">
        <v>34</v>
      </c>
      <c r="K422" s="8" t="s">
        <v>16</v>
      </c>
      <c r="L422" s="8" t="s">
        <v>21</v>
      </c>
      <c r="M422" s="8" t="s">
        <v>44</v>
      </c>
      <c r="N422" s="8"/>
      <c r="O422" s="8"/>
      <c r="P422" s="19" t="s">
        <v>555</v>
      </c>
    </row>
    <row r="423" spans="1:16" ht="12.75">
      <c r="A423" s="8">
        <v>70.83</v>
      </c>
      <c r="B423" s="11">
        <v>42308</v>
      </c>
      <c r="D423" s="8" t="s">
        <v>15</v>
      </c>
      <c r="E423" s="8" t="s">
        <v>17</v>
      </c>
      <c r="F423" s="8" t="s">
        <v>18</v>
      </c>
      <c r="G423" s="8"/>
      <c r="H423" s="8"/>
      <c r="I423" s="8"/>
      <c r="J423" s="8" t="s">
        <v>34</v>
      </c>
      <c r="K423" s="8" t="s">
        <v>16</v>
      </c>
      <c r="L423" s="8" t="s">
        <v>35</v>
      </c>
      <c r="M423" s="8" t="s">
        <v>244</v>
      </c>
      <c r="N423" s="8"/>
      <c r="O423" s="8"/>
      <c r="P423" s="19" t="s">
        <v>557</v>
      </c>
    </row>
    <row r="424" spans="1:16" ht="12.75">
      <c r="A424" s="8">
        <v>8.71</v>
      </c>
      <c r="B424" s="11">
        <v>42308</v>
      </c>
      <c r="D424" s="8" t="s">
        <v>15</v>
      </c>
      <c r="E424" s="8" t="s">
        <v>17</v>
      </c>
      <c r="F424" s="8" t="s">
        <v>18</v>
      </c>
      <c r="G424" s="8"/>
      <c r="H424" s="8"/>
      <c r="I424" s="8"/>
      <c r="J424" s="8" t="s">
        <v>34</v>
      </c>
      <c r="K424" s="8" t="s">
        <v>16</v>
      </c>
      <c r="L424" s="8" t="s">
        <v>35</v>
      </c>
      <c r="M424" s="8" t="s">
        <v>244</v>
      </c>
      <c r="N424" s="8"/>
      <c r="O424" s="8"/>
      <c r="P424" s="19" t="s">
        <v>558</v>
      </c>
    </row>
    <row r="425" spans="1:16" ht="12.75">
      <c r="A425">
        <v>1868.3</v>
      </c>
      <c r="B425" s="11">
        <v>42308</v>
      </c>
      <c r="D425" s="8" t="s">
        <v>20</v>
      </c>
      <c r="E425" s="8" t="s">
        <v>16</v>
      </c>
      <c r="F425" s="8" t="s">
        <v>40</v>
      </c>
      <c r="G425" s="8" t="s">
        <v>27</v>
      </c>
      <c r="H425" s="8"/>
      <c r="I425" s="8"/>
      <c r="J425" s="8" t="s">
        <v>19</v>
      </c>
      <c r="K425" s="8" t="s">
        <v>16</v>
      </c>
      <c r="L425" s="8" t="s">
        <v>27</v>
      </c>
      <c r="M425" s="8" t="s">
        <v>0</v>
      </c>
      <c r="N425" s="8"/>
      <c r="O425" s="8"/>
      <c r="P425" s="19"/>
    </row>
    <row r="426" spans="1:16" ht="12.75">
      <c r="A426">
        <v>90</v>
      </c>
      <c r="B426" s="11">
        <v>42308</v>
      </c>
      <c r="D426" s="8" t="s">
        <v>20</v>
      </c>
      <c r="E426" s="8" t="s">
        <v>16</v>
      </c>
      <c r="F426" s="8" t="s">
        <v>40</v>
      </c>
      <c r="G426" s="8" t="s">
        <v>27</v>
      </c>
      <c r="H426" s="8"/>
      <c r="I426" s="8"/>
      <c r="J426" s="8" t="s">
        <v>19</v>
      </c>
      <c r="K426" s="8" t="s">
        <v>16</v>
      </c>
      <c r="L426" s="8" t="s">
        <v>27</v>
      </c>
      <c r="M426" s="8" t="s">
        <v>1</v>
      </c>
      <c r="N426" s="8"/>
      <c r="O426" s="8"/>
      <c r="P426" s="19"/>
    </row>
    <row r="427" spans="1:16" ht="12.75">
      <c r="A427">
        <v>7</v>
      </c>
      <c r="B427" s="11">
        <v>42308</v>
      </c>
      <c r="D427" s="8" t="s">
        <v>20</v>
      </c>
      <c r="E427" s="8" t="s">
        <v>16</v>
      </c>
      <c r="F427" s="8" t="s">
        <v>40</v>
      </c>
      <c r="G427" s="8" t="s">
        <v>27</v>
      </c>
      <c r="H427" s="8"/>
      <c r="I427" s="8"/>
      <c r="J427" s="8" t="s">
        <v>19</v>
      </c>
      <c r="K427" s="8" t="s">
        <v>16</v>
      </c>
      <c r="L427" s="8" t="s">
        <v>27</v>
      </c>
      <c r="M427" s="8" t="s">
        <v>41</v>
      </c>
      <c r="N427" s="8"/>
      <c r="O427" s="8"/>
      <c r="P427" s="19"/>
    </row>
    <row r="428" spans="1:16" ht="12.75">
      <c r="A428" s="8">
        <v>475</v>
      </c>
      <c r="B428" s="11">
        <v>42308</v>
      </c>
      <c r="D428" s="8" t="s">
        <v>20</v>
      </c>
      <c r="E428" s="8" t="s">
        <v>16</v>
      </c>
      <c r="F428" s="8" t="s">
        <v>40</v>
      </c>
      <c r="G428" s="8" t="s">
        <v>27</v>
      </c>
      <c r="H428" s="8"/>
      <c r="I428" s="8"/>
      <c r="J428" s="8" t="s">
        <v>19</v>
      </c>
      <c r="K428" s="8" t="s">
        <v>16</v>
      </c>
      <c r="L428" s="8" t="s">
        <v>71</v>
      </c>
      <c r="M428" s="8"/>
      <c r="N428" s="8"/>
      <c r="O428" s="8"/>
      <c r="P428" s="19"/>
    </row>
    <row r="429" spans="1:16" ht="12.75">
      <c r="A429" s="8">
        <v>24</v>
      </c>
      <c r="B429" s="53">
        <v>42314</v>
      </c>
      <c r="C429" s="8"/>
      <c r="D429" s="8" t="s">
        <v>20</v>
      </c>
      <c r="E429" s="8" t="s">
        <v>16</v>
      </c>
      <c r="F429" s="8" t="s">
        <v>21</v>
      </c>
      <c r="G429" s="8" t="s">
        <v>271</v>
      </c>
      <c r="H429" s="8"/>
      <c r="I429" s="8"/>
      <c r="J429" s="8" t="s">
        <v>19</v>
      </c>
      <c r="K429" s="8" t="s">
        <v>16</v>
      </c>
      <c r="L429" s="8" t="s">
        <v>22</v>
      </c>
      <c r="M429" s="8" t="s">
        <v>189</v>
      </c>
      <c r="N429" s="8"/>
      <c r="O429" s="8"/>
      <c r="P429" s="19" t="s">
        <v>563</v>
      </c>
    </row>
    <row r="430" spans="1:16" ht="12.75">
      <c r="A430" s="8">
        <v>230</v>
      </c>
      <c r="B430" s="53">
        <v>42315</v>
      </c>
      <c r="C430" s="8"/>
      <c r="D430" s="8" t="s">
        <v>34</v>
      </c>
      <c r="E430" s="8" t="s">
        <v>16</v>
      </c>
      <c r="F430" s="8" t="s">
        <v>35</v>
      </c>
      <c r="G430" s="8" t="s">
        <v>504</v>
      </c>
      <c r="H430" s="8"/>
      <c r="I430" s="8"/>
      <c r="J430" s="8" t="s">
        <v>34</v>
      </c>
      <c r="K430" s="8" t="s">
        <v>16</v>
      </c>
      <c r="L430" s="8" t="s">
        <v>21</v>
      </c>
      <c r="M430" s="8" t="s">
        <v>44</v>
      </c>
      <c r="N430" s="8"/>
      <c r="O430" s="8"/>
      <c r="P430" s="19" t="s">
        <v>576</v>
      </c>
    </row>
    <row r="431" spans="1:16" ht="12.75">
      <c r="A431" s="8">
        <f>90.47+160.92</f>
        <v>251.39</v>
      </c>
      <c r="B431" s="53">
        <v>42315</v>
      </c>
      <c r="C431" s="8"/>
      <c r="D431" s="8" t="s">
        <v>34</v>
      </c>
      <c r="E431" s="8" t="s">
        <v>111</v>
      </c>
      <c r="F431" s="8" t="s">
        <v>35</v>
      </c>
      <c r="G431" s="8" t="s">
        <v>504</v>
      </c>
      <c r="H431" s="8"/>
      <c r="I431" s="8"/>
      <c r="J431" s="8" t="s">
        <v>34</v>
      </c>
      <c r="K431" s="8" t="s">
        <v>16</v>
      </c>
      <c r="L431" s="8" t="s">
        <v>21</v>
      </c>
      <c r="M431" s="8" t="s">
        <v>44</v>
      </c>
      <c r="N431" s="8"/>
      <c r="O431" s="8"/>
      <c r="P431" s="19" t="s">
        <v>556</v>
      </c>
    </row>
    <row r="432" spans="1:16" ht="12.75">
      <c r="A432" s="8">
        <v>20</v>
      </c>
      <c r="B432" s="53">
        <v>42327</v>
      </c>
      <c r="C432" s="8"/>
      <c r="D432" s="8" t="s">
        <v>20</v>
      </c>
      <c r="E432" s="8" t="s">
        <v>16</v>
      </c>
      <c r="F432" s="8" t="s">
        <v>21</v>
      </c>
      <c r="G432" s="8" t="s">
        <v>271</v>
      </c>
      <c r="H432" s="8"/>
      <c r="I432" s="8"/>
      <c r="J432" s="8" t="s">
        <v>19</v>
      </c>
      <c r="K432" s="8" t="s">
        <v>16</v>
      </c>
      <c r="L432" s="8" t="s">
        <v>22</v>
      </c>
      <c r="M432" s="8" t="s">
        <v>189</v>
      </c>
      <c r="N432" s="8"/>
      <c r="O432" s="8"/>
      <c r="P432" s="19" t="s">
        <v>564</v>
      </c>
    </row>
    <row r="433" spans="1:16" ht="12.75">
      <c r="A433" s="8">
        <v>17.24</v>
      </c>
      <c r="B433" s="53">
        <v>42327</v>
      </c>
      <c r="C433" s="8"/>
      <c r="D433" s="8" t="s">
        <v>15</v>
      </c>
      <c r="E433" s="8" t="s">
        <v>17</v>
      </c>
      <c r="F433" s="8" t="s">
        <v>199</v>
      </c>
      <c r="G433" s="8"/>
      <c r="H433" s="8"/>
      <c r="I433" s="8"/>
      <c r="J433" s="8" t="s">
        <v>34</v>
      </c>
      <c r="K433" s="8" t="s">
        <v>16</v>
      </c>
      <c r="L433" s="8" t="s">
        <v>35</v>
      </c>
      <c r="M433" s="8" t="s">
        <v>297</v>
      </c>
      <c r="N433" s="8"/>
      <c r="O433" s="8"/>
      <c r="P433" s="19" t="s">
        <v>616</v>
      </c>
    </row>
    <row r="434" spans="1:16" ht="12.75">
      <c r="A434" s="8">
        <v>15.12</v>
      </c>
      <c r="B434" s="53">
        <v>42328</v>
      </c>
      <c r="C434" s="8"/>
      <c r="D434" s="8" t="s">
        <v>15</v>
      </c>
      <c r="E434" s="8" t="s">
        <v>17</v>
      </c>
      <c r="F434" s="8" t="s">
        <v>199</v>
      </c>
      <c r="G434" s="8"/>
      <c r="H434" s="8"/>
      <c r="I434" s="8"/>
      <c r="J434" s="8" t="s">
        <v>34</v>
      </c>
      <c r="K434" s="8" t="s">
        <v>16</v>
      </c>
      <c r="L434" s="8" t="s">
        <v>35</v>
      </c>
      <c r="M434" s="8" t="s">
        <v>297</v>
      </c>
      <c r="N434" s="8"/>
      <c r="O434" s="8"/>
      <c r="P434" s="19" t="s">
        <v>617</v>
      </c>
    </row>
    <row r="435" spans="1:16" ht="12.75">
      <c r="A435" s="8">
        <v>61</v>
      </c>
      <c r="B435" s="53">
        <v>42329</v>
      </c>
      <c r="C435" s="8"/>
      <c r="D435" s="8" t="s">
        <v>15</v>
      </c>
      <c r="E435" s="8" t="s">
        <v>17</v>
      </c>
      <c r="F435" s="8" t="s">
        <v>199</v>
      </c>
      <c r="G435" s="8"/>
      <c r="H435" s="8"/>
      <c r="I435" s="8"/>
      <c r="J435" s="8" t="s">
        <v>34</v>
      </c>
      <c r="K435" s="8" t="s">
        <v>16</v>
      </c>
      <c r="L435" s="8" t="s">
        <v>35</v>
      </c>
      <c r="M435" s="8" t="s">
        <v>301</v>
      </c>
      <c r="N435" s="8"/>
      <c r="O435" s="8"/>
      <c r="P435" s="19" t="s">
        <v>618</v>
      </c>
    </row>
    <row r="436" spans="1:16" ht="12.75">
      <c r="A436" s="8">
        <v>32.36</v>
      </c>
      <c r="B436" s="53">
        <v>42329</v>
      </c>
      <c r="C436" s="8"/>
      <c r="D436" s="8" t="s">
        <v>34</v>
      </c>
      <c r="E436" s="8" t="s">
        <v>16</v>
      </c>
      <c r="F436" s="8" t="s">
        <v>35</v>
      </c>
      <c r="G436" s="8" t="s">
        <v>297</v>
      </c>
      <c r="H436" s="8"/>
      <c r="I436" s="8"/>
      <c r="J436" s="8" t="s">
        <v>19</v>
      </c>
      <c r="K436" s="8" t="s">
        <v>17</v>
      </c>
      <c r="L436" s="8" t="s">
        <v>199</v>
      </c>
      <c r="M436" s="8"/>
      <c r="N436" s="8"/>
      <c r="O436" s="8"/>
      <c r="P436" s="19" t="s">
        <v>619</v>
      </c>
    </row>
    <row r="437" spans="1:16" ht="12.75">
      <c r="A437" s="8">
        <f>45-32.36</f>
        <v>12.64</v>
      </c>
      <c r="B437" s="53">
        <v>42329</v>
      </c>
      <c r="C437" s="8"/>
      <c r="D437" s="8" t="s">
        <v>34</v>
      </c>
      <c r="E437" s="8" t="s">
        <v>16</v>
      </c>
      <c r="F437" s="8" t="s">
        <v>35</v>
      </c>
      <c r="G437" s="8" t="s">
        <v>301</v>
      </c>
      <c r="H437" s="8"/>
      <c r="I437" s="8"/>
      <c r="J437" s="8" t="s">
        <v>19</v>
      </c>
      <c r="K437" s="8" t="s">
        <v>17</v>
      </c>
      <c r="L437" s="8" t="s">
        <v>199</v>
      </c>
      <c r="M437" s="8"/>
      <c r="N437" s="8"/>
      <c r="O437" s="8"/>
      <c r="P437" s="19" t="s">
        <v>620</v>
      </c>
    </row>
    <row r="438" spans="1:16" ht="12.75">
      <c r="A438" s="8">
        <v>44.52</v>
      </c>
      <c r="B438" s="53">
        <v>42329</v>
      </c>
      <c r="C438" s="8"/>
      <c r="D438" s="8" t="s">
        <v>34</v>
      </c>
      <c r="E438" s="8" t="s">
        <v>16</v>
      </c>
      <c r="F438" s="8" t="s">
        <v>35</v>
      </c>
      <c r="G438" s="8" t="s">
        <v>494</v>
      </c>
      <c r="H438" s="8"/>
      <c r="I438" s="8"/>
      <c r="J438" s="8" t="s">
        <v>34</v>
      </c>
      <c r="K438" s="8" t="s">
        <v>16</v>
      </c>
      <c r="L438" s="8" t="s">
        <v>21</v>
      </c>
      <c r="M438" s="8" t="s">
        <v>44</v>
      </c>
      <c r="N438" s="8"/>
      <c r="O438" s="8"/>
      <c r="P438" s="19" t="s">
        <v>562</v>
      </c>
    </row>
    <row r="439" spans="1:16" ht="12.75">
      <c r="A439" s="8">
        <v>50</v>
      </c>
      <c r="B439" s="53">
        <v>42330</v>
      </c>
      <c r="C439" s="8"/>
      <c r="D439" s="8" t="s">
        <v>15</v>
      </c>
      <c r="E439" s="8" t="s">
        <v>17</v>
      </c>
      <c r="F439" s="8" t="s">
        <v>200</v>
      </c>
      <c r="G439" s="8"/>
      <c r="H439" s="8"/>
      <c r="I439" s="8"/>
      <c r="J439" s="8" t="s">
        <v>34</v>
      </c>
      <c r="K439" s="8" t="s">
        <v>16</v>
      </c>
      <c r="L439" s="8" t="s">
        <v>35</v>
      </c>
      <c r="M439" s="8" t="s">
        <v>494</v>
      </c>
      <c r="N439" s="8"/>
      <c r="O439" s="8"/>
      <c r="P439" s="19" t="s">
        <v>567</v>
      </c>
    </row>
    <row r="440" spans="1:16" ht="12.75">
      <c r="A440" s="8">
        <v>18.1</v>
      </c>
      <c r="B440" s="53">
        <v>42330</v>
      </c>
      <c r="C440" s="8"/>
      <c r="D440" s="8" t="s">
        <v>15</v>
      </c>
      <c r="E440" s="8" t="s">
        <v>16</v>
      </c>
      <c r="F440" s="8" t="s">
        <v>179</v>
      </c>
      <c r="G440" s="8"/>
      <c r="H440" s="8"/>
      <c r="I440" s="8"/>
      <c r="J440" s="8" t="s">
        <v>34</v>
      </c>
      <c r="K440" s="8" t="s">
        <v>16</v>
      </c>
      <c r="L440" s="8" t="s">
        <v>35</v>
      </c>
      <c r="M440" s="8" t="s">
        <v>244</v>
      </c>
      <c r="N440" s="8"/>
      <c r="O440" s="8"/>
      <c r="P440" s="19" t="s">
        <v>395</v>
      </c>
    </row>
    <row r="441" spans="1:16" ht="12.75">
      <c r="A441" s="8">
        <v>49.57</v>
      </c>
      <c r="B441" s="53">
        <v>42336</v>
      </c>
      <c r="C441" s="8"/>
      <c r="D441" s="8" t="s">
        <v>15</v>
      </c>
      <c r="E441" s="8" t="s">
        <v>17</v>
      </c>
      <c r="F441" s="8" t="s">
        <v>18</v>
      </c>
      <c r="G441" s="8"/>
      <c r="H441" s="8"/>
      <c r="I441" s="8"/>
      <c r="J441" s="8" t="s">
        <v>34</v>
      </c>
      <c r="K441" s="8" t="s">
        <v>16</v>
      </c>
      <c r="L441" s="8" t="s">
        <v>35</v>
      </c>
      <c r="M441" s="8" t="s">
        <v>244</v>
      </c>
      <c r="N441" s="8"/>
      <c r="O441" s="8"/>
      <c r="P441" s="19" t="s">
        <v>557</v>
      </c>
    </row>
    <row r="442" spans="1:16" ht="12.75">
      <c r="A442" s="8">
        <v>600</v>
      </c>
      <c r="B442" s="53">
        <v>42338</v>
      </c>
      <c r="C442" s="8"/>
      <c r="D442" s="8" t="s">
        <v>15</v>
      </c>
      <c r="E442" s="8" t="s">
        <v>16</v>
      </c>
      <c r="F442" s="8" t="s">
        <v>22</v>
      </c>
      <c r="G442" s="8" t="s">
        <v>23</v>
      </c>
      <c r="H442" s="8"/>
      <c r="I442" s="8"/>
      <c r="J442" s="8" t="s">
        <v>34</v>
      </c>
      <c r="K442" s="8" t="s">
        <v>16</v>
      </c>
      <c r="L442" s="8" t="s">
        <v>35</v>
      </c>
      <c r="M442" s="8" t="s">
        <v>72</v>
      </c>
      <c r="N442" s="8"/>
      <c r="O442" s="8"/>
      <c r="P442" s="19" t="s">
        <v>566</v>
      </c>
    </row>
    <row r="443" spans="1:16" ht="12.75">
      <c r="A443">
        <v>1895.5</v>
      </c>
      <c r="B443" s="53">
        <v>42338</v>
      </c>
      <c r="D443" s="8" t="s">
        <v>20</v>
      </c>
      <c r="E443" s="8" t="s">
        <v>16</v>
      </c>
      <c r="F443" s="8" t="s">
        <v>40</v>
      </c>
      <c r="G443" s="8" t="s">
        <v>27</v>
      </c>
      <c r="H443" s="8"/>
      <c r="I443" s="8"/>
      <c r="J443" s="8" t="s">
        <v>19</v>
      </c>
      <c r="K443" s="8" t="s">
        <v>16</v>
      </c>
      <c r="L443" s="8" t="s">
        <v>27</v>
      </c>
      <c r="M443" s="8" t="s">
        <v>0</v>
      </c>
      <c r="N443" s="8"/>
      <c r="O443" s="8"/>
      <c r="P443" s="19"/>
    </row>
    <row r="444" spans="1:16" ht="12.75">
      <c r="A444">
        <v>90</v>
      </c>
      <c r="B444" s="53">
        <v>42338</v>
      </c>
      <c r="D444" s="8" t="s">
        <v>20</v>
      </c>
      <c r="E444" s="8" t="s">
        <v>16</v>
      </c>
      <c r="F444" s="8" t="s">
        <v>40</v>
      </c>
      <c r="G444" s="8" t="s">
        <v>27</v>
      </c>
      <c r="H444" s="8"/>
      <c r="I444" s="8"/>
      <c r="J444" s="8" t="s">
        <v>19</v>
      </c>
      <c r="K444" s="8" t="s">
        <v>16</v>
      </c>
      <c r="L444" s="8" t="s">
        <v>27</v>
      </c>
      <c r="M444" s="8" t="s">
        <v>1</v>
      </c>
      <c r="N444" s="8"/>
      <c r="O444" s="8"/>
      <c r="P444" s="19"/>
    </row>
    <row r="445" spans="1:16" ht="12.75">
      <c r="A445">
        <v>6</v>
      </c>
      <c r="B445" s="53">
        <v>42338</v>
      </c>
      <c r="D445" s="8" t="s">
        <v>20</v>
      </c>
      <c r="E445" s="8" t="s">
        <v>16</v>
      </c>
      <c r="F445" s="8" t="s">
        <v>40</v>
      </c>
      <c r="G445" s="8" t="s">
        <v>27</v>
      </c>
      <c r="H445" s="8"/>
      <c r="I445" s="8"/>
      <c r="J445" s="8" t="s">
        <v>19</v>
      </c>
      <c r="K445" s="8" t="s">
        <v>16</v>
      </c>
      <c r="L445" s="8" t="s">
        <v>27</v>
      </c>
      <c r="M445" s="8" t="s">
        <v>41</v>
      </c>
      <c r="N445" s="8"/>
      <c r="O445" s="8"/>
      <c r="P445" s="19"/>
    </row>
    <row r="446" spans="1:16" ht="12.75">
      <c r="A446" s="8">
        <v>49.57</v>
      </c>
      <c r="B446" s="53">
        <v>42340</v>
      </c>
      <c r="C446" s="8"/>
      <c r="D446" s="8" t="s">
        <v>34</v>
      </c>
      <c r="E446" s="8" t="s">
        <v>16</v>
      </c>
      <c r="F446" s="8" t="s">
        <v>35</v>
      </c>
      <c r="G446" s="8" t="s">
        <v>244</v>
      </c>
      <c r="H446" s="8"/>
      <c r="I446" s="8"/>
      <c r="J446" s="8" t="s">
        <v>34</v>
      </c>
      <c r="K446" s="8" t="s">
        <v>16</v>
      </c>
      <c r="L446" s="8" t="s">
        <v>21</v>
      </c>
      <c r="M446" s="8" t="s">
        <v>44</v>
      </c>
      <c r="N446" s="8"/>
      <c r="O446" s="8"/>
      <c r="P446" s="19" t="s">
        <v>568</v>
      </c>
    </row>
    <row r="447" spans="1:16" ht="12.75">
      <c r="A447" s="8">
        <v>18.1</v>
      </c>
      <c r="B447" s="53">
        <v>42360</v>
      </c>
      <c r="C447" s="8"/>
      <c r="D447" s="8" t="s">
        <v>15</v>
      </c>
      <c r="E447" s="8" t="s">
        <v>16</v>
      </c>
      <c r="F447" s="8" t="s">
        <v>179</v>
      </c>
      <c r="G447" s="8"/>
      <c r="H447" s="8"/>
      <c r="I447" s="8"/>
      <c r="J447" s="8" t="s">
        <v>34</v>
      </c>
      <c r="K447" s="8" t="s">
        <v>16</v>
      </c>
      <c r="L447" s="8" t="s">
        <v>35</v>
      </c>
      <c r="M447" s="8" t="s">
        <v>244</v>
      </c>
      <c r="N447" s="8"/>
      <c r="O447" s="8"/>
      <c r="P447" s="19" t="s">
        <v>395</v>
      </c>
    </row>
    <row r="448" spans="1:16" ht="12.75">
      <c r="A448" s="8">
        <v>600</v>
      </c>
      <c r="B448" s="53">
        <v>42361</v>
      </c>
      <c r="C448" s="8"/>
      <c r="D448" s="8" t="s">
        <v>15</v>
      </c>
      <c r="E448" s="8" t="s">
        <v>16</v>
      </c>
      <c r="F448" s="8" t="s">
        <v>22</v>
      </c>
      <c r="G448" s="8" t="s">
        <v>23</v>
      </c>
      <c r="H448" s="8"/>
      <c r="I448" s="8"/>
      <c r="J448" s="8" t="s">
        <v>34</v>
      </c>
      <c r="K448" s="8" t="s">
        <v>16</v>
      </c>
      <c r="L448" s="8" t="s">
        <v>35</v>
      </c>
      <c r="M448" s="8" t="s">
        <v>72</v>
      </c>
      <c r="N448" s="8"/>
      <c r="O448" s="8"/>
      <c r="P448" s="19" t="s">
        <v>581</v>
      </c>
    </row>
    <row r="449" spans="1:16" ht="12.75">
      <c r="A449" s="8">
        <v>50</v>
      </c>
      <c r="B449" s="53">
        <v>42364</v>
      </c>
      <c r="C449" s="8"/>
      <c r="D449" s="8" t="s">
        <v>15</v>
      </c>
      <c r="E449" s="8" t="s">
        <v>17</v>
      </c>
      <c r="F449" s="8" t="s">
        <v>18</v>
      </c>
      <c r="G449" s="8"/>
      <c r="H449" s="8"/>
      <c r="I449" s="8"/>
      <c r="J449" s="8" t="s">
        <v>34</v>
      </c>
      <c r="K449" s="8" t="s">
        <v>16</v>
      </c>
      <c r="L449" s="8" t="s">
        <v>35</v>
      </c>
      <c r="M449" s="19" t="s">
        <v>492</v>
      </c>
      <c r="N449" s="8"/>
      <c r="O449" s="8"/>
      <c r="P449" s="19" t="s">
        <v>586</v>
      </c>
    </row>
    <row r="450" spans="1:16" ht="12.75">
      <c r="A450" s="8">
        <v>50</v>
      </c>
      <c r="B450" s="53">
        <v>42365</v>
      </c>
      <c r="C450" s="8"/>
      <c r="D450" s="8" t="s">
        <v>15</v>
      </c>
      <c r="E450" s="8" t="s">
        <v>17</v>
      </c>
      <c r="F450" s="8" t="s">
        <v>200</v>
      </c>
      <c r="G450" s="8"/>
      <c r="H450" s="8"/>
      <c r="I450" s="8"/>
      <c r="J450" s="8" t="s">
        <v>34</v>
      </c>
      <c r="K450" s="8" t="s">
        <v>16</v>
      </c>
      <c r="L450" s="8" t="s">
        <v>35</v>
      </c>
      <c r="M450" s="8" t="s">
        <v>494</v>
      </c>
      <c r="N450" s="8"/>
      <c r="O450" s="8"/>
      <c r="P450" s="19" t="s">
        <v>583</v>
      </c>
    </row>
    <row r="451" spans="1:16" ht="12.75">
      <c r="A451" s="8">
        <v>600</v>
      </c>
      <c r="B451" s="53">
        <v>42369</v>
      </c>
      <c r="C451" s="8"/>
      <c r="D451" s="8" t="s">
        <v>34</v>
      </c>
      <c r="E451" s="8" t="s">
        <v>16</v>
      </c>
      <c r="F451" s="8" t="s">
        <v>35</v>
      </c>
      <c r="G451" s="8" t="s">
        <v>72</v>
      </c>
      <c r="H451" s="8"/>
      <c r="I451" s="8"/>
      <c r="J451" s="8" t="s">
        <v>34</v>
      </c>
      <c r="K451" s="8" t="s">
        <v>16</v>
      </c>
      <c r="L451" s="8" t="s">
        <v>21</v>
      </c>
      <c r="M451" s="8" t="s">
        <v>44</v>
      </c>
      <c r="N451" s="8"/>
      <c r="O451" s="8"/>
      <c r="P451" s="19" t="s">
        <v>582</v>
      </c>
    </row>
    <row r="452" spans="1:16" ht="12.75">
      <c r="A452" s="8">
        <v>1914.2</v>
      </c>
      <c r="B452" s="53">
        <v>42369</v>
      </c>
      <c r="C452" s="8"/>
      <c r="D452" s="8" t="s">
        <v>20</v>
      </c>
      <c r="E452" s="8" t="s">
        <v>16</v>
      </c>
      <c r="F452" s="8" t="s">
        <v>40</v>
      </c>
      <c r="G452" s="8" t="s">
        <v>27</v>
      </c>
      <c r="H452" s="8"/>
      <c r="I452" s="8"/>
      <c r="J452" s="8" t="s">
        <v>19</v>
      </c>
      <c r="K452" s="8" t="s">
        <v>16</v>
      </c>
      <c r="L452" s="8" t="s">
        <v>27</v>
      </c>
      <c r="M452" s="8" t="s">
        <v>0</v>
      </c>
      <c r="N452" s="8"/>
      <c r="O452" s="8"/>
      <c r="P452" s="19"/>
    </row>
    <row r="453" spans="1:16" ht="12.75">
      <c r="A453" s="8">
        <v>80</v>
      </c>
      <c r="B453" s="53">
        <v>42369</v>
      </c>
      <c r="C453" s="8"/>
      <c r="D453" s="8" t="s">
        <v>20</v>
      </c>
      <c r="E453" s="8" t="s">
        <v>16</v>
      </c>
      <c r="F453" s="8" t="s">
        <v>40</v>
      </c>
      <c r="G453" s="8" t="s">
        <v>27</v>
      </c>
      <c r="H453" s="8"/>
      <c r="I453" s="8"/>
      <c r="J453" s="8" t="s">
        <v>19</v>
      </c>
      <c r="K453" s="8" t="s">
        <v>16</v>
      </c>
      <c r="L453" s="8" t="s">
        <v>27</v>
      </c>
      <c r="M453" s="8" t="s">
        <v>1</v>
      </c>
      <c r="N453" s="8"/>
      <c r="O453" s="8"/>
      <c r="P453" s="19"/>
    </row>
    <row r="454" spans="1:16" ht="12.75">
      <c r="A454" s="8">
        <v>4</v>
      </c>
      <c r="B454" s="53">
        <v>42369</v>
      </c>
      <c r="C454" s="8"/>
      <c r="D454" s="8" t="s">
        <v>20</v>
      </c>
      <c r="E454" s="8" t="s">
        <v>16</v>
      </c>
      <c r="F454" s="8" t="s">
        <v>40</v>
      </c>
      <c r="G454" s="8" t="s">
        <v>27</v>
      </c>
      <c r="H454" s="8"/>
      <c r="I454" s="8"/>
      <c r="J454" s="8" t="s">
        <v>19</v>
      </c>
      <c r="K454" s="8" t="s">
        <v>16</v>
      </c>
      <c r="L454" s="8" t="s">
        <v>27</v>
      </c>
      <c r="M454" s="8" t="s">
        <v>41</v>
      </c>
      <c r="N454" s="8"/>
      <c r="O454" s="8"/>
      <c r="P454" s="19"/>
    </row>
    <row r="455" spans="1:16" ht="12.75">
      <c r="A455" s="8">
        <v>145</v>
      </c>
      <c r="B455" s="53">
        <v>42369</v>
      </c>
      <c r="C455" s="8"/>
      <c r="D455" s="8" t="s">
        <v>20</v>
      </c>
      <c r="E455" s="8" t="s">
        <v>16</v>
      </c>
      <c r="F455" s="8" t="s">
        <v>40</v>
      </c>
      <c r="G455" s="8" t="s">
        <v>27</v>
      </c>
      <c r="H455" s="8"/>
      <c r="I455" s="8"/>
      <c r="J455" s="8" t="s">
        <v>19</v>
      </c>
      <c r="K455" s="8" t="s">
        <v>16</v>
      </c>
      <c r="L455" s="8" t="s">
        <v>71</v>
      </c>
      <c r="M455" s="8"/>
      <c r="N455" s="8"/>
      <c r="O455" s="8"/>
      <c r="P455" s="19"/>
    </row>
    <row r="456" spans="1:16" ht="12.75">
      <c r="A456" s="8">
        <v>5.46</v>
      </c>
      <c r="B456" s="53">
        <v>42378</v>
      </c>
      <c r="C456" s="8"/>
      <c r="D456" s="8" t="s">
        <v>15</v>
      </c>
      <c r="E456" s="8" t="s">
        <v>16</v>
      </c>
      <c r="F456" s="8" t="s">
        <v>22</v>
      </c>
      <c r="G456" s="8" t="s">
        <v>26</v>
      </c>
      <c r="H456" s="8"/>
      <c r="I456" s="8"/>
      <c r="J456" s="8" t="s">
        <v>34</v>
      </c>
      <c r="K456" s="8" t="s">
        <v>16</v>
      </c>
      <c r="L456" s="8" t="s">
        <v>21</v>
      </c>
      <c r="M456" s="8" t="s">
        <v>44</v>
      </c>
      <c r="N456" s="8"/>
      <c r="O456" s="8"/>
      <c r="P456" s="19" t="s">
        <v>584</v>
      </c>
    </row>
    <row r="457" spans="1:16" ht="12.75">
      <c r="A457" s="8">
        <v>18.1</v>
      </c>
      <c r="B457" s="53">
        <v>42391</v>
      </c>
      <c r="C457" s="8"/>
      <c r="D457" s="8" t="s">
        <v>15</v>
      </c>
      <c r="E457" s="8" t="s">
        <v>16</v>
      </c>
      <c r="F457" s="8" t="s">
        <v>179</v>
      </c>
      <c r="G457" s="8"/>
      <c r="H457" s="8"/>
      <c r="I457" s="8"/>
      <c r="J457" s="8" t="s">
        <v>34</v>
      </c>
      <c r="K457" s="8" t="s">
        <v>16</v>
      </c>
      <c r="L457" s="8" t="s">
        <v>35</v>
      </c>
      <c r="M457" s="8" t="s">
        <v>244</v>
      </c>
      <c r="N457" s="8"/>
      <c r="O457" s="8"/>
      <c r="P457" s="19" t="s">
        <v>395</v>
      </c>
    </row>
    <row r="458" spans="1:16" ht="12.75">
      <c r="A458" s="8">
        <v>50</v>
      </c>
      <c r="B458" s="53">
        <v>42393</v>
      </c>
      <c r="C458" s="8"/>
      <c r="D458" s="8" t="s">
        <v>15</v>
      </c>
      <c r="E458" s="8" t="s">
        <v>17</v>
      </c>
      <c r="F458" s="8" t="s">
        <v>200</v>
      </c>
      <c r="G458" s="8"/>
      <c r="H458" s="8"/>
      <c r="I458" s="8"/>
      <c r="J458" s="8" t="s">
        <v>34</v>
      </c>
      <c r="K458" s="8" t="s">
        <v>16</v>
      </c>
      <c r="L458" s="8" t="s">
        <v>35</v>
      </c>
      <c r="M458" s="8" t="s">
        <v>494</v>
      </c>
      <c r="N458" s="8"/>
      <c r="O458" s="8"/>
      <c r="P458" s="19" t="s">
        <v>591</v>
      </c>
    </row>
    <row r="459" spans="1:16" ht="12.75">
      <c r="A459" s="8">
        <v>600</v>
      </c>
      <c r="B459" s="53">
        <v>42394</v>
      </c>
      <c r="C459" s="8"/>
      <c r="D459" s="8" t="s">
        <v>15</v>
      </c>
      <c r="E459" s="8" t="s">
        <v>16</v>
      </c>
      <c r="F459" s="8" t="s">
        <v>22</v>
      </c>
      <c r="G459" s="8" t="s">
        <v>23</v>
      </c>
      <c r="H459" s="8"/>
      <c r="I459" s="8"/>
      <c r="J459" s="8" t="s">
        <v>34</v>
      </c>
      <c r="K459" s="8" t="s">
        <v>16</v>
      </c>
      <c r="L459" s="8" t="s">
        <v>35</v>
      </c>
      <c r="M459" s="8" t="s">
        <v>72</v>
      </c>
      <c r="N459" s="8"/>
      <c r="O459" s="8"/>
      <c r="P459" s="19" t="s">
        <v>587</v>
      </c>
    </row>
    <row r="460" spans="1:16" ht="12.75">
      <c r="A460" s="8">
        <v>600</v>
      </c>
      <c r="B460" s="53">
        <v>42397</v>
      </c>
      <c r="C460" s="8"/>
      <c r="D460" s="8" t="s">
        <v>34</v>
      </c>
      <c r="E460" s="8" t="s">
        <v>16</v>
      </c>
      <c r="F460" s="8" t="s">
        <v>35</v>
      </c>
      <c r="G460" s="8" t="s">
        <v>72</v>
      </c>
      <c r="H460" s="8"/>
      <c r="I460" s="8"/>
      <c r="J460" s="8" t="s">
        <v>34</v>
      </c>
      <c r="K460" s="8" t="s">
        <v>16</v>
      </c>
      <c r="L460" s="8" t="s">
        <v>21</v>
      </c>
      <c r="M460" s="8" t="s">
        <v>44</v>
      </c>
      <c r="N460" s="8"/>
      <c r="O460" s="8"/>
      <c r="P460" s="19" t="s">
        <v>589</v>
      </c>
    </row>
    <row r="461" spans="1:16" ht="12.75">
      <c r="A461" s="8">
        <v>32.68</v>
      </c>
      <c r="B461" s="53">
        <v>42399</v>
      </c>
      <c r="C461" s="8"/>
      <c r="D461" s="8" t="s">
        <v>15</v>
      </c>
      <c r="E461" s="8" t="s">
        <v>17</v>
      </c>
      <c r="F461" s="8" t="s">
        <v>18</v>
      </c>
      <c r="G461" s="8"/>
      <c r="H461" s="8"/>
      <c r="I461" s="8"/>
      <c r="J461" s="8" t="s">
        <v>34</v>
      </c>
      <c r="K461" s="8" t="s">
        <v>16</v>
      </c>
      <c r="L461" s="8" t="s">
        <v>35</v>
      </c>
      <c r="M461" s="8" t="s">
        <v>244</v>
      </c>
      <c r="N461" s="8"/>
      <c r="O461" s="8"/>
      <c r="P461" s="19" t="s">
        <v>557</v>
      </c>
    </row>
    <row r="462" spans="1:16" ht="12.75">
      <c r="A462" s="8">
        <v>14.16</v>
      </c>
      <c r="B462" s="53">
        <v>42399</v>
      </c>
      <c r="C462" s="8"/>
      <c r="D462" s="8" t="s">
        <v>15</v>
      </c>
      <c r="E462" s="8" t="s">
        <v>17</v>
      </c>
      <c r="F462" s="8" t="s">
        <v>18</v>
      </c>
      <c r="G462" s="8"/>
      <c r="H462" s="8"/>
      <c r="I462" s="8"/>
      <c r="J462" s="8" t="s">
        <v>34</v>
      </c>
      <c r="K462" s="8" t="s">
        <v>16</v>
      </c>
      <c r="L462" s="8" t="s">
        <v>35</v>
      </c>
      <c r="M462" s="8" t="s">
        <v>244</v>
      </c>
      <c r="N462" s="8"/>
      <c r="O462" s="8"/>
      <c r="P462" s="19" t="s">
        <v>493</v>
      </c>
    </row>
    <row r="463" spans="1:13" ht="12.75">
      <c r="A463" s="8">
        <v>1954.15</v>
      </c>
      <c r="B463" s="53">
        <v>42400</v>
      </c>
      <c r="C463" s="8"/>
      <c r="D463" s="8" t="s">
        <v>20</v>
      </c>
      <c r="E463" s="8" t="s">
        <v>16</v>
      </c>
      <c r="F463" s="8" t="s">
        <v>40</v>
      </c>
      <c r="G463" s="8" t="s">
        <v>27</v>
      </c>
      <c r="H463" s="8"/>
      <c r="I463" s="8"/>
      <c r="J463" s="8" t="s">
        <v>19</v>
      </c>
      <c r="K463" s="8" t="s">
        <v>16</v>
      </c>
      <c r="L463" s="8" t="s">
        <v>27</v>
      </c>
      <c r="M463" s="8" t="s">
        <v>0</v>
      </c>
    </row>
    <row r="464" spans="1:13" ht="12.75">
      <c r="A464" s="8">
        <v>85</v>
      </c>
      <c r="B464" s="53">
        <v>42400</v>
      </c>
      <c r="C464" s="8"/>
      <c r="D464" s="8" t="s">
        <v>20</v>
      </c>
      <c r="E464" s="8" t="s">
        <v>16</v>
      </c>
      <c r="F464" s="8" t="s">
        <v>40</v>
      </c>
      <c r="G464" s="8" t="s">
        <v>27</v>
      </c>
      <c r="H464" s="8"/>
      <c r="I464" s="8"/>
      <c r="J464" s="8" t="s">
        <v>19</v>
      </c>
      <c r="K464" s="8" t="s">
        <v>16</v>
      </c>
      <c r="L464" s="8" t="s">
        <v>27</v>
      </c>
      <c r="M464" s="8" t="s">
        <v>1</v>
      </c>
    </row>
    <row r="465" spans="1:13" ht="12.75">
      <c r="A465" s="8">
        <v>24</v>
      </c>
      <c r="B465" s="53">
        <v>42400</v>
      </c>
      <c r="C465" s="8"/>
      <c r="D465" s="8" t="s">
        <v>20</v>
      </c>
      <c r="E465" s="8" t="s">
        <v>16</v>
      </c>
      <c r="F465" s="8" t="s">
        <v>40</v>
      </c>
      <c r="G465" s="8" t="s">
        <v>27</v>
      </c>
      <c r="H465" s="8"/>
      <c r="I465" s="8"/>
      <c r="J465" s="8" t="s">
        <v>19</v>
      </c>
      <c r="K465" s="8" t="s">
        <v>16</v>
      </c>
      <c r="L465" s="8" t="s">
        <v>27</v>
      </c>
      <c r="M465" s="8" t="s">
        <v>41</v>
      </c>
    </row>
    <row r="466" spans="1:13" ht="12.75">
      <c r="A466" s="8">
        <v>115</v>
      </c>
      <c r="B466" s="53">
        <v>42400</v>
      </c>
      <c r="C466" s="8"/>
      <c r="D466" s="8" t="s">
        <v>20</v>
      </c>
      <c r="E466" s="8" t="s">
        <v>16</v>
      </c>
      <c r="F466" s="8" t="s">
        <v>40</v>
      </c>
      <c r="G466" s="8" t="s">
        <v>27</v>
      </c>
      <c r="H466" s="8"/>
      <c r="I466" s="8"/>
      <c r="J466" s="8" t="s">
        <v>19</v>
      </c>
      <c r="K466" s="8" t="s">
        <v>16</v>
      </c>
      <c r="L466" s="8" t="s">
        <v>71</v>
      </c>
      <c r="M466" s="8"/>
    </row>
    <row r="467" spans="1:16" ht="12.75">
      <c r="A467" s="8">
        <v>46.84</v>
      </c>
      <c r="B467" s="53">
        <v>42420</v>
      </c>
      <c r="C467" s="8"/>
      <c r="D467" s="8" t="s">
        <v>34</v>
      </c>
      <c r="E467" s="8" t="s">
        <v>16</v>
      </c>
      <c r="F467" s="8" t="s">
        <v>35</v>
      </c>
      <c r="G467" s="8" t="s">
        <v>244</v>
      </c>
      <c r="H467" s="8"/>
      <c r="I467" s="8"/>
      <c r="J467" s="8" t="s">
        <v>34</v>
      </c>
      <c r="K467" s="8" t="s">
        <v>16</v>
      </c>
      <c r="L467" s="8" t="s">
        <v>21</v>
      </c>
      <c r="M467" s="8" t="s">
        <v>44</v>
      </c>
      <c r="N467" s="8"/>
      <c r="O467" s="8"/>
      <c r="P467" s="19" t="s">
        <v>592</v>
      </c>
    </row>
    <row r="468" spans="1:16" ht="12.75">
      <c r="A468" s="8">
        <v>100</v>
      </c>
      <c r="B468" s="53">
        <v>42421</v>
      </c>
      <c r="C468" s="8"/>
      <c r="D468" s="8" t="s">
        <v>34</v>
      </c>
      <c r="E468" s="8" t="s">
        <v>16</v>
      </c>
      <c r="F468" s="8" t="s">
        <v>35</v>
      </c>
      <c r="G468" s="8" t="s">
        <v>494</v>
      </c>
      <c r="H468" s="8"/>
      <c r="I468" s="8"/>
      <c r="J468" s="8" t="s">
        <v>34</v>
      </c>
      <c r="K468" s="8" t="s">
        <v>16</v>
      </c>
      <c r="L468" s="8" t="s">
        <v>21</v>
      </c>
      <c r="M468" s="8" t="s">
        <v>44</v>
      </c>
      <c r="N468" s="8"/>
      <c r="O468" s="8"/>
      <c r="P468" s="19" t="s">
        <v>593</v>
      </c>
    </row>
    <row r="469" spans="1:16" ht="12.75">
      <c r="A469" s="8">
        <v>1391</v>
      </c>
      <c r="B469" s="53">
        <v>42422</v>
      </c>
      <c r="C469" s="8"/>
      <c r="D469" s="8" t="s">
        <v>20</v>
      </c>
      <c r="E469" s="8" t="s">
        <v>16</v>
      </c>
      <c r="F469" s="8" t="s">
        <v>88</v>
      </c>
      <c r="G469" s="8" t="s">
        <v>89</v>
      </c>
      <c r="H469" s="8"/>
      <c r="I469" s="8"/>
      <c r="J469" s="8" t="s">
        <v>34</v>
      </c>
      <c r="K469" s="8" t="s">
        <v>16</v>
      </c>
      <c r="L469" s="8" t="s">
        <v>35</v>
      </c>
      <c r="M469" s="19" t="s">
        <v>600</v>
      </c>
      <c r="N469" s="8"/>
      <c r="O469" s="8"/>
      <c r="P469" s="19" t="s">
        <v>601</v>
      </c>
    </row>
    <row r="470" spans="1:16" ht="12.75">
      <c r="A470" s="8">
        <v>18.1</v>
      </c>
      <c r="B470" s="53">
        <v>42422</v>
      </c>
      <c r="C470" s="8"/>
      <c r="D470" s="8" t="s">
        <v>15</v>
      </c>
      <c r="E470" s="8" t="s">
        <v>16</v>
      </c>
      <c r="F470" s="8" t="s">
        <v>179</v>
      </c>
      <c r="G470" s="8"/>
      <c r="H470" s="8"/>
      <c r="I470" s="8"/>
      <c r="J470" s="8" t="s">
        <v>34</v>
      </c>
      <c r="K470" s="8" t="s">
        <v>16</v>
      </c>
      <c r="L470" s="8" t="s">
        <v>35</v>
      </c>
      <c r="M470" s="8" t="s">
        <v>244</v>
      </c>
      <c r="N470" s="8"/>
      <c r="O470" s="8"/>
      <c r="P470" s="19" t="s">
        <v>395</v>
      </c>
    </row>
    <row r="471" spans="1:16" ht="12.75">
      <c r="A471" s="8">
        <v>654</v>
      </c>
      <c r="B471" s="53">
        <v>42423</v>
      </c>
      <c r="C471" s="8"/>
      <c r="D471" s="8" t="s">
        <v>15</v>
      </c>
      <c r="E471" s="8" t="s">
        <v>16</v>
      </c>
      <c r="F471" s="8" t="s">
        <v>22</v>
      </c>
      <c r="G471" s="8" t="s">
        <v>23</v>
      </c>
      <c r="H471" s="8"/>
      <c r="I471" s="8"/>
      <c r="J471" s="8" t="s">
        <v>34</v>
      </c>
      <c r="K471" s="8" t="s">
        <v>16</v>
      </c>
      <c r="L471" s="8" t="s">
        <v>35</v>
      </c>
      <c r="M471" s="8" t="s">
        <v>72</v>
      </c>
      <c r="N471" s="8"/>
      <c r="O471" s="8"/>
      <c r="P471" s="19" t="s">
        <v>597</v>
      </c>
    </row>
    <row r="472" spans="1:16" ht="12.75">
      <c r="A472" s="8">
        <v>22.78</v>
      </c>
      <c r="B472" s="53">
        <v>42426</v>
      </c>
      <c r="C472" s="8"/>
      <c r="D472" s="8" t="s">
        <v>15</v>
      </c>
      <c r="E472" s="8" t="s">
        <v>16</v>
      </c>
      <c r="F472" s="8" t="s">
        <v>609</v>
      </c>
      <c r="G472" s="8"/>
      <c r="H472" s="8"/>
      <c r="I472" s="8"/>
      <c r="J472" s="8" t="s">
        <v>34</v>
      </c>
      <c r="K472" s="8" t="s">
        <v>16</v>
      </c>
      <c r="L472" s="8" t="s">
        <v>35</v>
      </c>
      <c r="M472" s="8" t="s">
        <v>610</v>
      </c>
      <c r="N472" s="8"/>
      <c r="O472" s="8"/>
      <c r="P472" s="19" t="s">
        <v>611</v>
      </c>
    </row>
    <row r="473" spans="1:16" ht="12.75">
      <c r="A473" s="8">
        <v>36.9</v>
      </c>
      <c r="B473" s="53">
        <v>42426</v>
      </c>
      <c r="C473" s="8"/>
      <c r="D473" s="8" t="s">
        <v>15</v>
      </c>
      <c r="E473" s="8" t="s">
        <v>16</v>
      </c>
      <c r="F473" s="8" t="s">
        <v>22</v>
      </c>
      <c r="G473" s="8" t="s">
        <v>26</v>
      </c>
      <c r="H473" s="8"/>
      <c r="I473" s="8"/>
      <c r="J473" s="8" t="s">
        <v>34</v>
      </c>
      <c r="K473" s="8" t="s">
        <v>16</v>
      </c>
      <c r="L473" s="8" t="s">
        <v>35</v>
      </c>
      <c r="M473" s="8" t="s">
        <v>610</v>
      </c>
      <c r="N473" s="8"/>
      <c r="O473" s="8"/>
      <c r="P473" s="19" t="s">
        <v>612</v>
      </c>
    </row>
    <row r="474" spans="1:16" ht="12.75">
      <c r="A474" s="8">
        <v>23.05</v>
      </c>
      <c r="B474" s="11">
        <v>42427</v>
      </c>
      <c r="D474" s="8" t="s">
        <v>15</v>
      </c>
      <c r="E474" s="8" t="s">
        <v>17</v>
      </c>
      <c r="F474" s="8" t="s">
        <v>18</v>
      </c>
      <c r="G474" s="8"/>
      <c r="H474" s="8"/>
      <c r="I474" s="8"/>
      <c r="J474" s="8" t="s">
        <v>34</v>
      </c>
      <c r="K474" s="8" t="s">
        <v>16</v>
      </c>
      <c r="L474" s="8" t="s">
        <v>35</v>
      </c>
      <c r="M474" s="8" t="s">
        <v>244</v>
      </c>
      <c r="N474" s="8"/>
      <c r="O474" s="8"/>
      <c r="P474" s="19" t="s">
        <v>598</v>
      </c>
    </row>
    <row r="475" spans="1:16" ht="12.75">
      <c r="A475" s="8">
        <v>29.68</v>
      </c>
      <c r="B475" s="11">
        <v>42427</v>
      </c>
      <c r="D475" s="8" t="s">
        <v>15</v>
      </c>
      <c r="E475" s="8" t="s">
        <v>17</v>
      </c>
      <c r="F475" s="8" t="s">
        <v>18</v>
      </c>
      <c r="G475" s="8"/>
      <c r="H475" s="8"/>
      <c r="I475" s="8"/>
      <c r="J475" s="8" t="s">
        <v>34</v>
      </c>
      <c r="K475" s="8" t="s">
        <v>16</v>
      </c>
      <c r="L475" s="8" t="s">
        <v>35</v>
      </c>
      <c r="M475" s="8" t="s">
        <v>244</v>
      </c>
      <c r="N475" s="8"/>
      <c r="O475" s="8"/>
      <c r="P475" s="19" t="s">
        <v>599</v>
      </c>
    </row>
    <row r="476" spans="1:16" ht="12.75">
      <c r="A476" s="8">
        <v>50</v>
      </c>
      <c r="B476" s="11">
        <v>42428</v>
      </c>
      <c r="D476" s="8" t="s">
        <v>15</v>
      </c>
      <c r="E476" s="8" t="s">
        <v>17</v>
      </c>
      <c r="F476" s="8" t="s">
        <v>200</v>
      </c>
      <c r="G476" s="8"/>
      <c r="H476" s="8"/>
      <c r="I476" s="8"/>
      <c r="J476" s="8" t="s">
        <v>34</v>
      </c>
      <c r="K476" s="8" t="s">
        <v>16</v>
      </c>
      <c r="L476" s="8" t="s">
        <v>35</v>
      </c>
      <c r="M476" s="8" t="s">
        <v>494</v>
      </c>
      <c r="N476" s="8"/>
      <c r="O476" s="8"/>
      <c r="P476" s="19" t="s">
        <v>608</v>
      </c>
    </row>
    <row r="477" spans="1:16" ht="12.75">
      <c r="A477" s="8">
        <v>1974.55</v>
      </c>
      <c r="B477" s="11">
        <v>42429</v>
      </c>
      <c r="D477" s="8" t="s">
        <v>20</v>
      </c>
      <c r="E477" s="8" t="s">
        <v>16</v>
      </c>
      <c r="F477" s="8" t="s">
        <v>40</v>
      </c>
      <c r="G477" s="8" t="s">
        <v>27</v>
      </c>
      <c r="H477" s="8"/>
      <c r="I477" s="8"/>
      <c r="J477" s="8" t="s">
        <v>19</v>
      </c>
      <c r="K477" s="8" t="s">
        <v>16</v>
      </c>
      <c r="L477" s="8" t="s">
        <v>27</v>
      </c>
      <c r="M477" s="8" t="s">
        <v>0</v>
      </c>
      <c r="N477" s="8"/>
      <c r="O477" s="8"/>
      <c r="P477" s="19"/>
    </row>
    <row r="478" spans="1:16" ht="12.75">
      <c r="A478" s="8">
        <v>40</v>
      </c>
      <c r="B478" s="11">
        <v>42429</v>
      </c>
      <c r="D478" s="8" t="s">
        <v>20</v>
      </c>
      <c r="E478" s="8" t="s">
        <v>16</v>
      </c>
      <c r="F478" s="8" t="s">
        <v>40</v>
      </c>
      <c r="G478" s="8" t="s">
        <v>27</v>
      </c>
      <c r="H478" s="8"/>
      <c r="I478" s="8"/>
      <c r="J478" s="8" t="s">
        <v>19</v>
      </c>
      <c r="K478" s="8" t="s">
        <v>16</v>
      </c>
      <c r="L478" s="8" t="s">
        <v>27</v>
      </c>
      <c r="M478" s="8" t="s">
        <v>1</v>
      </c>
      <c r="N478" s="8"/>
      <c r="O478" s="8"/>
      <c r="P478" s="19"/>
    </row>
    <row r="479" spans="1:16" ht="12.75">
      <c r="A479" s="8">
        <v>13</v>
      </c>
      <c r="B479" s="11">
        <v>42429</v>
      </c>
      <c r="D479" s="8" t="s">
        <v>20</v>
      </c>
      <c r="E479" s="8" t="s">
        <v>16</v>
      </c>
      <c r="F479" s="8" t="s">
        <v>40</v>
      </c>
      <c r="G479" s="8" t="s">
        <v>27</v>
      </c>
      <c r="H479" s="8"/>
      <c r="I479" s="8"/>
      <c r="J479" s="8" t="s">
        <v>19</v>
      </c>
      <c r="K479" s="8" t="s">
        <v>16</v>
      </c>
      <c r="L479" s="8" t="s">
        <v>27</v>
      </c>
      <c r="M479" s="8" t="s">
        <v>41</v>
      </c>
      <c r="N479" s="8"/>
      <c r="O479" s="8"/>
      <c r="P479" s="19"/>
    </row>
    <row r="480" spans="1:16" ht="12.75">
      <c r="A480" s="8">
        <v>55</v>
      </c>
      <c r="B480" s="11">
        <v>42429</v>
      </c>
      <c r="D480" s="8" t="s">
        <v>20</v>
      </c>
      <c r="E480" s="8" t="s">
        <v>16</v>
      </c>
      <c r="F480" s="8" t="s">
        <v>40</v>
      </c>
      <c r="G480" s="8" t="s">
        <v>27</v>
      </c>
      <c r="H480" s="8"/>
      <c r="I480" s="8"/>
      <c r="J480" s="8" t="s">
        <v>19</v>
      </c>
      <c r="K480" s="8" t="s">
        <v>16</v>
      </c>
      <c r="L480" s="8" t="s">
        <v>71</v>
      </c>
      <c r="M480" s="8"/>
      <c r="N480" s="8"/>
      <c r="O480" s="8"/>
      <c r="P480" s="19"/>
    </row>
    <row r="481" spans="1:16" ht="12.75">
      <c r="A481" s="8">
        <v>50</v>
      </c>
      <c r="B481" s="53">
        <v>42449</v>
      </c>
      <c r="C481" s="8"/>
      <c r="D481" s="8" t="s">
        <v>15</v>
      </c>
      <c r="E481" s="8" t="s">
        <v>17</v>
      </c>
      <c r="F481" s="8" t="s">
        <v>200</v>
      </c>
      <c r="G481" s="8"/>
      <c r="H481" s="8"/>
      <c r="I481" s="8"/>
      <c r="J481" s="8" t="s">
        <v>34</v>
      </c>
      <c r="K481" s="8" t="s">
        <v>16</v>
      </c>
      <c r="L481" s="8" t="s">
        <v>35</v>
      </c>
      <c r="M481" s="8" t="s">
        <v>494</v>
      </c>
      <c r="N481" s="8"/>
      <c r="O481" s="8"/>
      <c r="P481" s="8" t="s">
        <v>631</v>
      </c>
    </row>
    <row r="482" spans="1:16" ht="12.75">
      <c r="A482" s="8">
        <v>18.1</v>
      </c>
      <c r="B482" s="53">
        <v>42451</v>
      </c>
      <c r="C482" s="8"/>
      <c r="D482" s="8" t="s">
        <v>15</v>
      </c>
      <c r="E482" s="8" t="s">
        <v>16</v>
      </c>
      <c r="F482" s="8" t="s">
        <v>179</v>
      </c>
      <c r="G482" s="8"/>
      <c r="H482" s="8"/>
      <c r="I482" s="8"/>
      <c r="J482" s="8" t="s">
        <v>34</v>
      </c>
      <c r="K482" s="8" t="s">
        <v>16</v>
      </c>
      <c r="L482" s="8" t="s">
        <v>35</v>
      </c>
      <c r="M482" s="8" t="s">
        <v>244</v>
      </c>
      <c r="N482" s="8"/>
      <c r="O482" s="8"/>
      <c r="P482" s="19" t="s">
        <v>395</v>
      </c>
    </row>
    <row r="483" spans="1:16" ht="12.75">
      <c r="A483" s="8">
        <v>6.12</v>
      </c>
      <c r="B483" s="53">
        <v>42453</v>
      </c>
      <c r="C483" s="8"/>
      <c r="D483" s="8" t="s">
        <v>15</v>
      </c>
      <c r="E483" s="8" t="s">
        <v>16</v>
      </c>
      <c r="F483" s="8" t="s">
        <v>609</v>
      </c>
      <c r="G483" s="8"/>
      <c r="H483" s="8"/>
      <c r="I483" s="8"/>
      <c r="J483" s="8" t="s">
        <v>34</v>
      </c>
      <c r="K483" s="8" t="s">
        <v>16</v>
      </c>
      <c r="L483" s="8" t="s">
        <v>35</v>
      </c>
      <c r="M483" s="8" t="s">
        <v>610</v>
      </c>
      <c r="N483" s="8"/>
      <c r="O483" s="8"/>
      <c r="P483" s="8" t="s">
        <v>632</v>
      </c>
    </row>
    <row r="484" spans="1:16" ht="12.75">
      <c r="A484" s="8">
        <v>772</v>
      </c>
      <c r="B484" s="53">
        <v>42453</v>
      </c>
      <c r="C484" s="8"/>
      <c r="D484" s="8" t="s">
        <v>15</v>
      </c>
      <c r="E484" s="8" t="s">
        <v>16</v>
      </c>
      <c r="F484" s="8" t="s">
        <v>22</v>
      </c>
      <c r="G484" s="8" t="s">
        <v>23</v>
      </c>
      <c r="H484" s="8"/>
      <c r="I484" s="8"/>
      <c r="J484" s="8" t="s">
        <v>34</v>
      </c>
      <c r="K484" s="8" t="s">
        <v>16</v>
      </c>
      <c r="L484" s="8" t="s">
        <v>35</v>
      </c>
      <c r="M484" s="8" t="s">
        <v>72</v>
      </c>
      <c r="N484" s="8"/>
      <c r="O484" s="8"/>
      <c r="P484" s="19" t="s">
        <v>637</v>
      </c>
    </row>
    <row r="485" spans="1:16" ht="12.75">
      <c r="A485" s="8">
        <v>50</v>
      </c>
      <c r="B485" s="53">
        <v>42460</v>
      </c>
      <c r="C485" s="8"/>
      <c r="D485" s="8" t="s">
        <v>15</v>
      </c>
      <c r="E485" s="8" t="s">
        <v>16</v>
      </c>
      <c r="F485" s="8" t="s">
        <v>81</v>
      </c>
      <c r="G485" s="8"/>
      <c r="H485" s="8"/>
      <c r="I485" s="8"/>
      <c r="J485" s="8" t="s">
        <v>34</v>
      </c>
      <c r="K485" s="8" t="s">
        <v>16</v>
      </c>
      <c r="L485" s="8" t="s">
        <v>35</v>
      </c>
      <c r="M485" s="8" t="s">
        <v>265</v>
      </c>
      <c r="N485" s="8"/>
      <c r="O485" s="8"/>
      <c r="P485" s="8" t="s">
        <v>628</v>
      </c>
    </row>
    <row r="486" spans="1:16" ht="12.75">
      <c r="A486" s="8">
        <v>2024.7</v>
      </c>
      <c r="B486" s="53">
        <v>42460</v>
      </c>
      <c r="C486" s="8"/>
      <c r="D486" s="8" t="s">
        <v>20</v>
      </c>
      <c r="E486" s="8" t="s">
        <v>16</v>
      </c>
      <c r="F486" s="8" t="s">
        <v>40</v>
      </c>
      <c r="G486" s="8" t="s">
        <v>27</v>
      </c>
      <c r="H486" s="8"/>
      <c r="I486" s="8"/>
      <c r="J486" s="8" t="s">
        <v>19</v>
      </c>
      <c r="K486" s="8" t="s">
        <v>16</v>
      </c>
      <c r="L486" s="8" t="s">
        <v>27</v>
      </c>
      <c r="M486" s="8" t="s">
        <v>0</v>
      </c>
      <c r="N486" s="8"/>
      <c r="O486" s="8"/>
      <c r="P486" s="8"/>
    </row>
    <row r="487" spans="1:16" ht="12.75">
      <c r="A487" s="8">
        <v>0</v>
      </c>
      <c r="B487" s="53">
        <v>42460</v>
      </c>
      <c r="C487" s="8"/>
      <c r="D487" s="8" t="s">
        <v>20</v>
      </c>
      <c r="E487" s="8" t="s">
        <v>16</v>
      </c>
      <c r="F487" s="8" t="s">
        <v>40</v>
      </c>
      <c r="G487" s="8" t="s">
        <v>27</v>
      </c>
      <c r="H487" s="8"/>
      <c r="I487" s="8"/>
      <c r="J487" s="8" t="s">
        <v>19</v>
      </c>
      <c r="K487" s="8" t="s">
        <v>16</v>
      </c>
      <c r="L487" s="8" t="s">
        <v>27</v>
      </c>
      <c r="M487" s="8" t="s">
        <v>1</v>
      </c>
      <c r="N487" s="8"/>
      <c r="O487" s="8"/>
      <c r="P487" s="8"/>
    </row>
    <row r="488" spans="1:16" ht="12.75">
      <c r="A488" s="8">
        <v>10</v>
      </c>
      <c r="B488" s="53">
        <v>42460</v>
      </c>
      <c r="C488" s="8"/>
      <c r="D488" s="8" t="s">
        <v>20</v>
      </c>
      <c r="E488" s="8" t="s">
        <v>16</v>
      </c>
      <c r="F488" s="8" t="s">
        <v>40</v>
      </c>
      <c r="G488" s="8" t="s">
        <v>27</v>
      </c>
      <c r="H488" s="8"/>
      <c r="I488" s="8"/>
      <c r="J488" s="8" t="s">
        <v>19</v>
      </c>
      <c r="K488" s="8" t="s">
        <v>16</v>
      </c>
      <c r="L488" s="8" t="s">
        <v>27</v>
      </c>
      <c r="M488" s="8" t="s">
        <v>41</v>
      </c>
      <c r="N488" s="8"/>
      <c r="O488" s="8"/>
      <c r="P488" s="8"/>
    </row>
    <row r="489" spans="1:16" ht="12.75">
      <c r="A489" s="8">
        <v>130</v>
      </c>
      <c r="B489" s="53">
        <v>42460</v>
      </c>
      <c r="C489" s="8"/>
      <c r="D489" s="8" t="s">
        <v>20</v>
      </c>
      <c r="E489" s="8" t="s">
        <v>16</v>
      </c>
      <c r="F489" s="8" t="s">
        <v>40</v>
      </c>
      <c r="G489" s="8" t="s">
        <v>27</v>
      </c>
      <c r="H489" s="8"/>
      <c r="I489" s="8"/>
      <c r="J489" s="8" t="s">
        <v>19</v>
      </c>
      <c r="K489" s="8" t="s">
        <v>16</v>
      </c>
      <c r="L489" s="8" t="s">
        <v>71</v>
      </c>
      <c r="M489" s="8"/>
      <c r="N489" s="8"/>
      <c r="O489" s="8"/>
      <c r="P489" s="8"/>
    </row>
    <row r="490" spans="1:16" ht="12.75">
      <c r="A490" s="8">
        <v>406.57</v>
      </c>
      <c r="B490" s="53">
        <v>42461</v>
      </c>
      <c r="C490" s="8"/>
      <c r="D490" s="8" t="s">
        <v>15</v>
      </c>
      <c r="E490" s="8" t="s">
        <v>16</v>
      </c>
      <c r="F490" s="8" t="s">
        <v>138</v>
      </c>
      <c r="G490" s="8"/>
      <c r="H490" s="8"/>
      <c r="I490" s="8"/>
      <c r="J490" s="8" t="s">
        <v>34</v>
      </c>
      <c r="K490" s="8" t="s">
        <v>16</v>
      </c>
      <c r="L490" s="55" t="s">
        <v>35</v>
      </c>
      <c r="M490" s="8" t="s">
        <v>504</v>
      </c>
      <c r="N490" s="8"/>
      <c r="O490" s="8"/>
      <c r="P490" s="19" t="s">
        <v>667</v>
      </c>
    </row>
    <row r="491" spans="1:16" ht="12.75">
      <c r="A491" s="8">
        <v>135</v>
      </c>
      <c r="B491" s="53">
        <v>42463</v>
      </c>
      <c r="C491" s="8"/>
      <c r="D491" s="8" t="s">
        <v>15</v>
      </c>
      <c r="E491" s="8" t="s">
        <v>17</v>
      </c>
      <c r="F491" s="8" t="s">
        <v>634</v>
      </c>
      <c r="G491" s="8"/>
      <c r="H491" s="8"/>
      <c r="I491" s="8"/>
      <c r="J491" s="8" t="s">
        <v>34</v>
      </c>
      <c r="K491" s="8" t="s">
        <v>16</v>
      </c>
      <c r="L491" s="55" t="s">
        <v>35</v>
      </c>
      <c r="M491" s="8" t="s">
        <v>635</v>
      </c>
      <c r="N491" s="8"/>
      <c r="O491" s="8"/>
      <c r="P491" s="8" t="s">
        <v>636</v>
      </c>
    </row>
    <row r="492" spans="1:16" ht="12.75">
      <c r="A492" s="8">
        <v>79.14</v>
      </c>
      <c r="B492" s="53">
        <v>42463</v>
      </c>
      <c r="C492" s="8"/>
      <c r="D492" s="8" t="s">
        <v>15</v>
      </c>
      <c r="E492" s="8" t="s">
        <v>17</v>
      </c>
      <c r="F492" s="8" t="s">
        <v>199</v>
      </c>
      <c r="G492" s="8"/>
      <c r="H492" s="8"/>
      <c r="I492" s="8"/>
      <c r="J492" s="8" t="s">
        <v>34</v>
      </c>
      <c r="K492" s="8" t="s">
        <v>16</v>
      </c>
      <c r="L492" s="55" t="s">
        <v>35</v>
      </c>
      <c r="M492" s="8" t="s">
        <v>301</v>
      </c>
      <c r="N492" s="8"/>
      <c r="O492" s="8"/>
      <c r="P492" s="19" t="s">
        <v>668</v>
      </c>
    </row>
    <row r="493" spans="1:16" ht="12.75">
      <c r="A493" s="8">
        <v>1.49</v>
      </c>
      <c r="B493" s="53">
        <v>42475</v>
      </c>
      <c r="C493" s="8"/>
      <c r="D493" s="8" t="s">
        <v>15</v>
      </c>
      <c r="E493" s="8" t="s">
        <v>16</v>
      </c>
      <c r="F493" s="8" t="s">
        <v>77</v>
      </c>
      <c r="G493" s="8" t="s">
        <v>154</v>
      </c>
      <c r="H493" s="8"/>
      <c r="I493" s="8"/>
      <c r="J493" s="8" t="s">
        <v>34</v>
      </c>
      <c r="K493" s="8" t="s">
        <v>16</v>
      </c>
      <c r="L493" s="8" t="s">
        <v>35</v>
      </c>
      <c r="M493" s="8" t="s">
        <v>244</v>
      </c>
      <c r="N493" s="8"/>
      <c r="O493" s="8"/>
      <c r="P493" s="8" t="s">
        <v>653</v>
      </c>
    </row>
    <row r="494" spans="1:16" ht="12.75">
      <c r="A494" s="8">
        <v>188.33</v>
      </c>
      <c r="B494" s="53">
        <v>42475</v>
      </c>
      <c r="C494" s="8"/>
      <c r="D494" s="8" t="s">
        <v>15</v>
      </c>
      <c r="E494" s="8" t="s">
        <v>16</v>
      </c>
      <c r="F494" s="8" t="s">
        <v>77</v>
      </c>
      <c r="G494" s="8" t="s">
        <v>154</v>
      </c>
      <c r="H494" s="8"/>
      <c r="I494" s="8"/>
      <c r="J494" s="8" t="s">
        <v>34</v>
      </c>
      <c r="K494" s="8" t="s">
        <v>16</v>
      </c>
      <c r="L494" s="8" t="s">
        <v>35</v>
      </c>
      <c r="M494" s="8" t="s">
        <v>244</v>
      </c>
      <c r="N494" s="8"/>
      <c r="O494" s="8"/>
      <c r="P494" s="8" t="s">
        <v>652</v>
      </c>
    </row>
    <row r="495" spans="1:16" ht="12.75">
      <c r="A495" s="8">
        <v>66.33</v>
      </c>
      <c r="B495" s="53">
        <v>42476</v>
      </c>
      <c r="C495" s="8"/>
      <c r="D495" s="8" t="s">
        <v>15</v>
      </c>
      <c r="E495" s="8" t="s">
        <v>16</v>
      </c>
      <c r="F495" s="8" t="s">
        <v>77</v>
      </c>
      <c r="G495" s="8" t="s">
        <v>154</v>
      </c>
      <c r="H495" s="8"/>
      <c r="I495" s="8"/>
      <c r="J495" s="8" t="s">
        <v>34</v>
      </c>
      <c r="K495" s="8" t="s">
        <v>16</v>
      </c>
      <c r="L495" s="8" t="s">
        <v>35</v>
      </c>
      <c r="M495" s="8" t="s">
        <v>244</v>
      </c>
      <c r="N495" s="8"/>
      <c r="O495" s="8"/>
      <c r="P495" s="8" t="s">
        <v>651</v>
      </c>
    </row>
    <row r="496" spans="1:16" ht="12.75">
      <c r="A496" s="8">
        <v>7.8</v>
      </c>
      <c r="B496" s="53">
        <v>42476</v>
      </c>
      <c r="C496" s="8"/>
      <c r="D496" s="8" t="s">
        <v>15</v>
      </c>
      <c r="E496" s="8" t="s">
        <v>16</v>
      </c>
      <c r="F496" s="8" t="s">
        <v>77</v>
      </c>
      <c r="G496" s="8" t="s">
        <v>154</v>
      </c>
      <c r="H496" s="8"/>
      <c r="I496" s="8"/>
      <c r="J496" s="8" t="s">
        <v>34</v>
      </c>
      <c r="K496" s="8" t="s">
        <v>16</v>
      </c>
      <c r="L496" s="8" t="s">
        <v>35</v>
      </c>
      <c r="M496" s="8" t="s">
        <v>244</v>
      </c>
      <c r="N496" s="8"/>
      <c r="O496" s="8"/>
      <c r="P496" s="8" t="s">
        <v>650</v>
      </c>
    </row>
    <row r="497" spans="1:16" ht="12.75">
      <c r="A497" s="8">
        <v>54.5</v>
      </c>
      <c r="B497" s="53">
        <v>42476</v>
      </c>
      <c r="C497" s="8"/>
      <c r="D497" s="8" t="s">
        <v>15</v>
      </c>
      <c r="E497" s="8" t="s">
        <v>16</v>
      </c>
      <c r="F497" s="8" t="s">
        <v>77</v>
      </c>
      <c r="G497" s="8" t="s">
        <v>154</v>
      </c>
      <c r="H497" s="8"/>
      <c r="I497" s="8"/>
      <c r="J497" s="8" t="s">
        <v>34</v>
      </c>
      <c r="K497" s="8" t="s">
        <v>16</v>
      </c>
      <c r="L497" s="8" t="s">
        <v>35</v>
      </c>
      <c r="M497" s="8" t="s">
        <v>244</v>
      </c>
      <c r="N497" s="8"/>
      <c r="O497" s="8"/>
      <c r="P497" s="8" t="s">
        <v>649</v>
      </c>
    </row>
    <row r="498" spans="1:16" ht="12.75">
      <c r="A498" s="8">
        <v>12.18</v>
      </c>
      <c r="B498" s="53">
        <v>42476</v>
      </c>
      <c r="C498" s="8"/>
      <c r="D498" s="8" t="s">
        <v>15</v>
      </c>
      <c r="E498" s="8" t="s">
        <v>16</v>
      </c>
      <c r="F498" s="8" t="s">
        <v>77</v>
      </c>
      <c r="G498" s="8" t="s">
        <v>154</v>
      </c>
      <c r="H498" s="8"/>
      <c r="I498" s="8"/>
      <c r="J498" s="8" t="s">
        <v>34</v>
      </c>
      <c r="K498" s="8" t="s">
        <v>16</v>
      </c>
      <c r="L498" s="8" t="s">
        <v>35</v>
      </c>
      <c r="M498" s="8" t="s">
        <v>244</v>
      </c>
      <c r="N498" s="8"/>
      <c r="O498" s="8"/>
      <c r="P498" s="8" t="s">
        <v>648</v>
      </c>
    </row>
    <row r="499" spans="1:16" ht="12.75">
      <c r="A499" s="8">
        <v>18.1</v>
      </c>
      <c r="B499" s="53">
        <v>42480</v>
      </c>
      <c r="C499" s="8"/>
      <c r="D499" s="8" t="s">
        <v>15</v>
      </c>
      <c r="E499" s="8" t="s">
        <v>16</v>
      </c>
      <c r="F499" s="8" t="s">
        <v>179</v>
      </c>
      <c r="G499" s="8"/>
      <c r="H499" s="8"/>
      <c r="I499" s="8"/>
      <c r="J499" s="8" t="s">
        <v>34</v>
      </c>
      <c r="K499" s="8" t="s">
        <v>16</v>
      </c>
      <c r="L499" s="8" t="s">
        <v>35</v>
      </c>
      <c r="M499" s="8" t="s">
        <v>244</v>
      </c>
      <c r="N499" s="8"/>
      <c r="O499" s="8"/>
      <c r="P499" s="19" t="s">
        <v>395</v>
      </c>
    </row>
    <row r="500" spans="1:16" ht="12.75">
      <c r="A500" s="8">
        <v>50</v>
      </c>
      <c r="B500" s="53">
        <v>42481</v>
      </c>
      <c r="C500" s="8"/>
      <c r="D500" s="8" t="s">
        <v>34</v>
      </c>
      <c r="E500" s="8" t="s">
        <v>16</v>
      </c>
      <c r="F500" s="8" t="s">
        <v>35</v>
      </c>
      <c r="G500" s="8" t="s">
        <v>265</v>
      </c>
      <c r="H500" s="8"/>
      <c r="I500" s="8"/>
      <c r="J500" s="8" t="s">
        <v>34</v>
      </c>
      <c r="K500" s="8" t="s">
        <v>16</v>
      </c>
      <c r="L500" s="8" t="s">
        <v>21</v>
      </c>
      <c r="M500" s="201" t="s">
        <v>44</v>
      </c>
      <c r="N500" s="8"/>
      <c r="O500" s="8"/>
      <c r="P500" s="19" t="s">
        <v>661</v>
      </c>
    </row>
    <row r="501" spans="1:16" ht="12.75">
      <c r="A501" s="8">
        <v>660</v>
      </c>
      <c r="B501" s="53">
        <v>42482</v>
      </c>
      <c r="C501" s="8"/>
      <c r="D501" s="8" t="s">
        <v>15</v>
      </c>
      <c r="E501" s="8" t="s">
        <v>16</v>
      </c>
      <c r="F501" s="8" t="s">
        <v>22</v>
      </c>
      <c r="G501" s="8" t="s">
        <v>23</v>
      </c>
      <c r="H501" s="8"/>
      <c r="I501" s="8"/>
      <c r="J501" s="8" t="s">
        <v>34</v>
      </c>
      <c r="K501" s="8" t="s">
        <v>16</v>
      </c>
      <c r="L501" s="8" t="s">
        <v>35</v>
      </c>
      <c r="M501" s="8" t="s">
        <v>72</v>
      </c>
      <c r="N501" s="8"/>
      <c r="O501" s="8"/>
      <c r="P501" s="19" t="s">
        <v>657</v>
      </c>
    </row>
    <row r="502" spans="1:16" ht="12.75">
      <c r="A502" s="8">
        <v>4.76</v>
      </c>
      <c r="B502" s="53">
        <v>42487</v>
      </c>
      <c r="C502" s="8"/>
      <c r="D502" s="8" t="s">
        <v>15</v>
      </c>
      <c r="E502" s="8" t="s">
        <v>16</v>
      </c>
      <c r="F502" s="8" t="s">
        <v>77</v>
      </c>
      <c r="G502" s="8" t="s">
        <v>154</v>
      </c>
      <c r="H502" s="8"/>
      <c r="I502" s="8"/>
      <c r="J502" s="8" t="s">
        <v>34</v>
      </c>
      <c r="K502" s="8" t="s">
        <v>16</v>
      </c>
      <c r="L502" s="8" t="s">
        <v>35</v>
      </c>
      <c r="M502" s="8" t="s">
        <v>265</v>
      </c>
      <c r="N502" s="8"/>
      <c r="O502" s="8"/>
      <c r="P502" s="19" t="s">
        <v>658</v>
      </c>
    </row>
    <row r="503" spans="1:16" ht="12.75">
      <c r="A503" s="8">
        <v>4.76</v>
      </c>
      <c r="B503" s="53">
        <v>42489</v>
      </c>
      <c r="C503" s="8"/>
      <c r="D503" s="8" t="s">
        <v>34</v>
      </c>
      <c r="E503" s="8" t="s">
        <v>16</v>
      </c>
      <c r="F503" s="8" t="s">
        <v>35</v>
      </c>
      <c r="G503" s="8" t="s">
        <v>265</v>
      </c>
      <c r="H503" s="8"/>
      <c r="I503" s="8"/>
      <c r="J503" s="8" t="s">
        <v>34</v>
      </c>
      <c r="K503" s="8" t="s">
        <v>16</v>
      </c>
      <c r="L503" s="8" t="s">
        <v>21</v>
      </c>
      <c r="M503" s="201" t="s">
        <v>44</v>
      </c>
      <c r="N503" s="8"/>
      <c r="O503" s="8"/>
      <c r="P503" s="19" t="s">
        <v>659</v>
      </c>
    </row>
    <row r="504" spans="1:16" ht="12.75">
      <c r="A504" s="8">
        <v>660</v>
      </c>
      <c r="B504" s="53">
        <v>42489</v>
      </c>
      <c r="C504" s="8"/>
      <c r="D504" s="8" t="s">
        <v>34</v>
      </c>
      <c r="E504" s="8" t="s">
        <v>16</v>
      </c>
      <c r="F504" s="8" t="s">
        <v>35</v>
      </c>
      <c r="G504" s="8" t="s">
        <v>72</v>
      </c>
      <c r="H504" s="8"/>
      <c r="I504" s="8"/>
      <c r="J504" s="8" t="s">
        <v>34</v>
      </c>
      <c r="K504" s="8" t="s">
        <v>16</v>
      </c>
      <c r="L504" s="8" t="s">
        <v>21</v>
      </c>
      <c r="M504" s="201" t="s">
        <v>44</v>
      </c>
      <c r="N504" s="8"/>
      <c r="O504" s="8"/>
      <c r="P504" s="19" t="s">
        <v>662</v>
      </c>
    </row>
    <row r="505" spans="1:16" ht="12.75">
      <c r="A505" s="8">
        <v>57.17</v>
      </c>
      <c r="B505" s="53">
        <v>42490</v>
      </c>
      <c r="C505" s="8"/>
      <c r="D505" s="8" t="s">
        <v>15</v>
      </c>
      <c r="E505" s="8" t="s">
        <v>17</v>
      </c>
      <c r="F505" s="8" t="s">
        <v>18</v>
      </c>
      <c r="G505" s="8"/>
      <c r="H505" s="8"/>
      <c r="I505" s="8"/>
      <c r="J505" s="8" t="s">
        <v>34</v>
      </c>
      <c r="K505" s="8" t="s">
        <v>16</v>
      </c>
      <c r="L505" s="8" t="s">
        <v>35</v>
      </c>
      <c r="M505" s="8" t="s">
        <v>244</v>
      </c>
      <c r="N505" s="8"/>
      <c r="O505" s="8"/>
      <c r="P505" s="19" t="s">
        <v>651</v>
      </c>
    </row>
    <row r="506" spans="1:16" ht="12.75">
      <c r="A506" s="8">
        <v>57.17</v>
      </c>
      <c r="B506" s="53">
        <v>42490</v>
      </c>
      <c r="C506" s="8"/>
      <c r="D506" s="8" t="s">
        <v>34</v>
      </c>
      <c r="E506" s="8" t="s">
        <v>16</v>
      </c>
      <c r="F506" s="8" t="s">
        <v>35</v>
      </c>
      <c r="G506" s="8" t="s">
        <v>244</v>
      </c>
      <c r="H506" s="8"/>
      <c r="I506" s="8"/>
      <c r="J506" s="8" t="s">
        <v>34</v>
      </c>
      <c r="K506" s="8" t="s">
        <v>16</v>
      </c>
      <c r="L506" s="8" t="s">
        <v>21</v>
      </c>
      <c r="M506" s="201" t="s">
        <v>44</v>
      </c>
      <c r="N506" s="8"/>
      <c r="O506" s="8"/>
      <c r="P506" s="19" t="s">
        <v>666</v>
      </c>
    </row>
    <row r="507" spans="1:16" ht="12.75">
      <c r="A507" s="8">
        <v>21.79</v>
      </c>
      <c r="B507" s="53">
        <v>42490</v>
      </c>
      <c r="C507" s="8"/>
      <c r="D507" s="8" t="s">
        <v>15</v>
      </c>
      <c r="E507" s="8" t="s">
        <v>17</v>
      </c>
      <c r="F507" s="8" t="s">
        <v>18</v>
      </c>
      <c r="G507" s="8"/>
      <c r="H507" s="8"/>
      <c r="I507" s="8"/>
      <c r="J507" s="8" t="s">
        <v>34</v>
      </c>
      <c r="K507" s="8" t="s">
        <v>16</v>
      </c>
      <c r="L507" s="8" t="s">
        <v>21</v>
      </c>
      <c r="M507" s="201" t="s">
        <v>44</v>
      </c>
      <c r="N507" s="8"/>
      <c r="O507" s="8"/>
      <c r="P507" s="19" t="s">
        <v>677</v>
      </c>
    </row>
    <row r="508" spans="1:16" ht="12.75">
      <c r="A508" s="8">
        <v>80.76</v>
      </c>
      <c r="B508" s="53">
        <v>42490</v>
      </c>
      <c r="C508" s="8"/>
      <c r="D508" s="8" t="s">
        <v>15</v>
      </c>
      <c r="E508" s="8" t="s">
        <v>16</v>
      </c>
      <c r="F508" s="8" t="s">
        <v>240</v>
      </c>
      <c r="G508" s="8"/>
      <c r="H508" s="8"/>
      <c r="I508" s="8"/>
      <c r="J508" s="8" t="s">
        <v>34</v>
      </c>
      <c r="K508" s="8" t="s">
        <v>16</v>
      </c>
      <c r="L508" s="55" t="s">
        <v>35</v>
      </c>
      <c r="M508" s="8" t="s">
        <v>245</v>
      </c>
      <c r="N508" s="8"/>
      <c r="O508" s="8"/>
      <c r="P508" s="19" t="s">
        <v>670</v>
      </c>
    </row>
    <row r="509" spans="1:16" ht="12.75">
      <c r="A509" s="8">
        <v>1274.83</v>
      </c>
      <c r="B509" s="53">
        <v>42490</v>
      </c>
      <c r="C509" s="8"/>
      <c r="D509" s="8" t="s">
        <v>15</v>
      </c>
      <c r="E509" s="8" t="s">
        <v>16</v>
      </c>
      <c r="F509" s="8" t="s">
        <v>77</v>
      </c>
      <c r="G509" s="8" t="s">
        <v>283</v>
      </c>
      <c r="H509" s="8"/>
      <c r="I509" s="8"/>
      <c r="J509" s="8" t="s">
        <v>34</v>
      </c>
      <c r="K509" s="8" t="s">
        <v>16</v>
      </c>
      <c r="L509" s="55" t="s">
        <v>35</v>
      </c>
      <c r="M509" s="8" t="s">
        <v>244</v>
      </c>
      <c r="N509" s="8"/>
      <c r="O509" s="8"/>
      <c r="P509" s="19" t="s">
        <v>672</v>
      </c>
    </row>
    <row r="510" spans="1:16" ht="12.75">
      <c r="A510" s="8">
        <v>1565.7</v>
      </c>
      <c r="B510" s="53">
        <v>42490</v>
      </c>
      <c r="C510" s="8"/>
      <c r="D510" s="8" t="s">
        <v>20</v>
      </c>
      <c r="E510" s="8" t="s">
        <v>16</v>
      </c>
      <c r="F510" s="108" t="s">
        <v>40</v>
      </c>
      <c r="G510" s="8" t="s">
        <v>27</v>
      </c>
      <c r="H510" s="8"/>
      <c r="I510" s="8"/>
      <c r="J510" s="8" t="s">
        <v>19</v>
      </c>
      <c r="K510" s="8" t="s">
        <v>16</v>
      </c>
      <c r="L510" s="8" t="s">
        <v>27</v>
      </c>
      <c r="M510" s="8" t="s">
        <v>0</v>
      </c>
      <c r="N510" s="8"/>
      <c r="O510" s="8"/>
      <c r="P510" s="19"/>
    </row>
    <row r="511" spans="1:16" ht="12.75">
      <c r="A511" s="8">
        <v>80</v>
      </c>
      <c r="B511" s="53">
        <v>42490</v>
      </c>
      <c r="C511" s="8"/>
      <c r="D511" s="8" t="s">
        <v>20</v>
      </c>
      <c r="E511" s="8" t="s">
        <v>16</v>
      </c>
      <c r="F511" s="108" t="s">
        <v>40</v>
      </c>
      <c r="G511" s="8" t="s">
        <v>27</v>
      </c>
      <c r="H511" s="8"/>
      <c r="I511" s="8"/>
      <c r="J511" s="8" t="s">
        <v>19</v>
      </c>
      <c r="K511" s="8" t="s">
        <v>16</v>
      </c>
      <c r="L511" s="8" t="s">
        <v>27</v>
      </c>
      <c r="M511" s="8" t="s">
        <v>1</v>
      </c>
      <c r="N511" s="8"/>
      <c r="O511" s="8"/>
      <c r="P511" s="19"/>
    </row>
    <row r="512" spans="1:16" ht="12.75">
      <c r="A512" s="8">
        <v>14</v>
      </c>
      <c r="B512" s="53">
        <v>42490</v>
      </c>
      <c r="C512" s="8"/>
      <c r="D512" s="8" t="s">
        <v>20</v>
      </c>
      <c r="E512" s="8" t="s">
        <v>16</v>
      </c>
      <c r="F512" s="108" t="s">
        <v>40</v>
      </c>
      <c r="G512" s="8" t="s">
        <v>27</v>
      </c>
      <c r="H512" s="8"/>
      <c r="I512" s="8"/>
      <c r="J512" s="8" t="s">
        <v>19</v>
      </c>
      <c r="K512" s="8" t="s">
        <v>16</v>
      </c>
      <c r="L512" s="8" t="s">
        <v>27</v>
      </c>
      <c r="M512" s="8" t="s">
        <v>41</v>
      </c>
      <c r="N512" s="8"/>
      <c r="O512" s="8"/>
      <c r="P512" s="19"/>
    </row>
    <row r="513" spans="1:16" ht="12.75">
      <c r="A513" s="8">
        <v>115</v>
      </c>
      <c r="B513" s="53">
        <v>42490</v>
      </c>
      <c r="C513" s="8"/>
      <c r="D513" s="8" t="s">
        <v>20</v>
      </c>
      <c r="E513" s="8" t="s">
        <v>16</v>
      </c>
      <c r="F513" s="108" t="s">
        <v>40</v>
      </c>
      <c r="G513" s="8" t="s">
        <v>27</v>
      </c>
      <c r="H513" s="8"/>
      <c r="I513" s="8"/>
      <c r="J513" s="8" t="s">
        <v>19</v>
      </c>
      <c r="K513" s="8" t="s">
        <v>16</v>
      </c>
      <c r="L513" s="8" t="s">
        <v>71</v>
      </c>
      <c r="M513" s="8"/>
      <c r="N513" s="8"/>
      <c r="O513" s="8"/>
      <c r="P513" s="19"/>
    </row>
    <row r="514" spans="1:16" ht="12.75">
      <c r="A514" s="8">
        <v>65</v>
      </c>
      <c r="B514" s="53">
        <v>42490</v>
      </c>
      <c r="C514" s="8"/>
      <c r="D514" s="8" t="s">
        <v>20</v>
      </c>
      <c r="E514" s="8" t="s">
        <v>16</v>
      </c>
      <c r="F514" s="108" t="s">
        <v>40</v>
      </c>
      <c r="G514" s="8" t="s">
        <v>27</v>
      </c>
      <c r="H514" s="8"/>
      <c r="I514" s="8"/>
      <c r="J514" s="8" t="s">
        <v>19</v>
      </c>
      <c r="K514" s="8" t="s">
        <v>16</v>
      </c>
      <c r="L514" s="8" t="s">
        <v>27</v>
      </c>
      <c r="M514" s="8" t="s">
        <v>1</v>
      </c>
      <c r="N514" s="8"/>
      <c r="O514" s="8"/>
      <c r="P514" s="19" t="s">
        <v>679</v>
      </c>
    </row>
    <row r="515" spans="1:16" ht="12.75">
      <c r="A515" s="8">
        <v>36</v>
      </c>
      <c r="B515" s="53">
        <v>42490</v>
      </c>
      <c r="C515" s="8"/>
      <c r="D515" s="8" t="s">
        <v>20</v>
      </c>
      <c r="E515" s="8" t="s">
        <v>16</v>
      </c>
      <c r="F515" s="108" t="s">
        <v>40</v>
      </c>
      <c r="G515" s="8" t="s">
        <v>27</v>
      </c>
      <c r="H515" s="8"/>
      <c r="I515" s="8"/>
      <c r="J515" s="8" t="s">
        <v>19</v>
      </c>
      <c r="K515" s="8" t="s">
        <v>16</v>
      </c>
      <c r="L515" s="8" t="s">
        <v>27</v>
      </c>
      <c r="M515" s="8" t="s">
        <v>41</v>
      </c>
      <c r="N515" s="8"/>
      <c r="O515" s="8"/>
      <c r="P515" s="19" t="s">
        <v>679</v>
      </c>
    </row>
    <row r="516" spans="1:16" ht="12.75">
      <c r="A516" s="20">
        <v>36</v>
      </c>
      <c r="B516" s="21">
        <v>42491</v>
      </c>
      <c r="C516" s="20"/>
      <c r="D516" s="20" t="s">
        <v>20</v>
      </c>
      <c r="E516" s="20" t="s">
        <v>16</v>
      </c>
      <c r="F516" s="20" t="s">
        <v>21</v>
      </c>
      <c r="G516" s="20" t="s">
        <v>271</v>
      </c>
      <c r="H516" s="20"/>
      <c r="I516" s="20"/>
      <c r="J516" s="20" t="s">
        <v>19</v>
      </c>
      <c r="K516" s="20" t="s">
        <v>16</v>
      </c>
      <c r="L516" s="20" t="s">
        <v>77</v>
      </c>
      <c r="M516" s="20" t="s">
        <v>155</v>
      </c>
      <c r="N516" s="20"/>
      <c r="O516" s="20"/>
      <c r="P516" s="114" t="s">
        <v>669</v>
      </c>
    </row>
    <row r="517" spans="1:16" ht="12.75">
      <c r="A517" s="20">
        <v>18</v>
      </c>
      <c r="B517" s="21">
        <v>42492</v>
      </c>
      <c r="C517" s="20"/>
      <c r="D517" s="20" t="s">
        <v>20</v>
      </c>
      <c r="E517" s="20" t="s">
        <v>16</v>
      </c>
      <c r="F517" s="20" t="s">
        <v>21</v>
      </c>
      <c r="G517" s="20" t="s">
        <v>271</v>
      </c>
      <c r="H517" s="20"/>
      <c r="I517" s="20"/>
      <c r="J517" s="20" t="s">
        <v>19</v>
      </c>
      <c r="K517" s="20" t="s">
        <v>16</v>
      </c>
      <c r="L517" s="20" t="s">
        <v>77</v>
      </c>
      <c r="M517" s="20" t="s">
        <v>155</v>
      </c>
      <c r="N517" s="20"/>
      <c r="O517" s="20"/>
      <c r="P517" s="114" t="s">
        <v>671</v>
      </c>
    </row>
    <row r="518" spans="1:16" ht="12.75">
      <c r="A518" s="20">
        <v>35</v>
      </c>
      <c r="B518" s="21">
        <v>42577</v>
      </c>
      <c r="C518" s="20"/>
      <c r="D518" s="20" t="s">
        <v>15</v>
      </c>
      <c r="E518" s="20" t="s">
        <v>16</v>
      </c>
      <c r="F518" s="20" t="s">
        <v>77</v>
      </c>
      <c r="G518" s="20" t="s">
        <v>155</v>
      </c>
      <c r="H518" s="20"/>
      <c r="I518" s="20"/>
      <c r="J518" s="20" t="s">
        <v>20</v>
      </c>
      <c r="K518" s="20" t="s">
        <v>16</v>
      </c>
      <c r="L518" s="20" t="s">
        <v>88</v>
      </c>
      <c r="M518" s="20" t="s">
        <v>89</v>
      </c>
      <c r="N518" s="20"/>
      <c r="O518" s="20"/>
      <c r="P518" s="20" t="s">
        <v>602</v>
      </c>
    </row>
    <row r="519" spans="1:16" ht="12.75">
      <c r="A519" s="20">
        <v>36</v>
      </c>
      <c r="B519" s="21">
        <v>42580</v>
      </c>
      <c r="C519" s="20"/>
      <c r="D519" s="20" t="s">
        <v>15</v>
      </c>
      <c r="E519" s="20" t="s">
        <v>16</v>
      </c>
      <c r="F519" s="20" t="s">
        <v>77</v>
      </c>
      <c r="G519" s="20" t="s">
        <v>155</v>
      </c>
      <c r="H519" s="20"/>
      <c r="I519" s="20"/>
      <c r="J519" s="20" t="s">
        <v>20</v>
      </c>
      <c r="K519" s="20" t="s">
        <v>16</v>
      </c>
      <c r="L519" s="20" t="s">
        <v>88</v>
      </c>
      <c r="M519" s="20" t="s">
        <v>89</v>
      </c>
      <c r="N519" s="20"/>
      <c r="O519" s="20"/>
      <c r="P519" s="20" t="s">
        <v>605</v>
      </c>
    </row>
    <row r="520" spans="1:16" ht="12.75">
      <c r="A520" s="20">
        <v>60</v>
      </c>
      <c r="B520" s="21">
        <v>42595</v>
      </c>
      <c r="C520" s="20"/>
      <c r="D520" s="20" t="s">
        <v>15</v>
      </c>
      <c r="E520" s="20" t="s">
        <v>16</v>
      </c>
      <c r="F520" s="20" t="s">
        <v>77</v>
      </c>
      <c r="G520" s="20" t="s">
        <v>155</v>
      </c>
      <c r="H520" s="20"/>
      <c r="I520" s="20"/>
      <c r="J520" s="20" t="s">
        <v>20</v>
      </c>
      <c r="K520" s="20" t="s">
        <v>16</v>
      </c>
      <c r="L520" s="20" t="s">
        <v>88</v>
      </c>
      <c r="M520" s="20" t="s">
        <v>89</v>
      </c>
      <c r="N520" s="20"/>
      <c r="O520" s="20"/>
      <c r="P520" s="20" t="s">
        <v>607</v>
      </c>
    </row>
    <row r="521" spans="1:16" ht="12.75">
      <c r="A521" s="20">
        <v>1190</v>
      </c>
      <c r="B521" s="21">
        <v>42595</v>
      </c>
      <c r="C521" s="20"/>
      <c r="D521" s="20" t="s">
        <v>15</v>
      </c>
      <c r="E521" s="20" t="s">
        <v>16</v>
      </c>
      <c r="F521" s="20" t="s">
        <v>77</v>
      </c>
      <c r="G521" s="20" t="s">
        <v>155</v>
      </c>
      <c r="H521" s="20"/>
      <c r="I521" s="20"/>
      <c r="J521" s="20" t="s">
        <v>20</v>
      </c>
      <c r="K521" s="20" t="s">
        <v>16</v>
      </c>
      <c r="L521" s="20" t="s">
        <v>88</v>
      </c>
      <c r="M521" s="20" t="s">
        <v>89</v>
      </c>
      <c r="N521" s="20"/>
      <c r="O521" s="20"/>
      <c r="P521" s="20" t="s">
        <v>606</v>
      </c>
    </row>
    <row r="522" spans="1:16" ht="12.75">
      <c r="A522" s="20">
        <v>35</v>
      </c>
      <c r="B522" s="21">
        <v>42605</v>
      </c>
      <c r="C522" s="20"/>
      <c r="D522" s="20" t="s">
        <v>15</v>
      </c>
      <c r="E522" s="20" t="s">
        <v>16</v>
      </c>
      <c r="F522" s="20" t="s">
        <v>77</v>
      </c>
      <c r="G522" s="20" t="s">
        <v>155</v>
      </c>
      <c r="H522" s="20"/>
      <c r="I522" s="20"/>
      <c r="J522" s="20" t="s">
        <v>20</v>
      </c>
      <c r="K522" s="20" t="s">
        <v>16</v>
      </c>
      <c r="L522" s="20" t="s">
        <v>88</v>
      </c>
      <c r="M522" s="20" t="s">
        <v>89</v>
      </c>
      <c r="N522" s="20"/>
      <c r="O522" s="20"/>
      <c r="P522" s="114" t="s">
        <v>603</v>
      </c>
    </row>
    <row r="523" spans="1:16" ht="12.75">
      <c r="A523" s="20">
        <v>35</v>
      </c>
      <c r="B523" s="21">
        <v>42626</v>
      </c>
      <c r="C523" s="20"/>
      <c r="D523" s="20" t="s">
        <v>15</v>
      </c>
      <c r="E523" s="20" t="s">
        <v>16</v>
      </c>
      <c r="F523" s="20" t="s">
        <v>77</v>
      </c>
      <c r="G523" s="20" t="s">
        <v>155</v>
      </c>
      <c r="H523" s="20"/>
      <c r="I523" s="20"/>
      <c r="J523" s="20" t="s">
        <v>20</v>
      </c>
      <c r="K523" s="20" t="s">
        <v>16</v>
      </c>
      <c r="L523" s="20" t="s">
        <v>88</v>
      </c>
      <c r="M523" s="20" t="s">
        <v>89</v>
      </c>
      <c r="N523" s="20"/>
      <c r="O523" s="20"/>
      <c r="P523" s="114" t="s">
        <v>604</v>
      </c>
    </row>
    <row r="524" ht="12.75">
      <c r="B524" s="11"/>
    </row>
    <row r="525" ht="12.75">
      <c r="B525" s="11"/>
    </row>
    <row r="526" ht="12.75">
      <c r="B526" s="11"/>
    </row>
    <row r="527" ht="12.75">
      <c r="B527" s="11"/>
    </row>
    <row r="528" ht="12.75">
      <c r="B528" s="11"/>
    </row>
    <row r="529" ht="12.75">
      <c r="B529" s="11"/>
    </row>
    <row r="530" ht="12.75">
      <c r="B530" s="11"/>
    </row>
    <row r="531" ht="12.75">
      <c r="B531" s="11"/>
    </row>
    <row r="532" ht="12.75">
      <c r="B532" s="11"/>
    </row>
    <row r="533" ht="12.75">
      <c r="B533" s="11"/>
    </row>
    <row r="534" ht="12.75">
      <c r="B534" s="11"/>
    </row>
    <row r="535" ht="12.75">
      <c r="B535" s="11"/>
    </row>
    <row r="536" ht="12.75">
      <c r="B536" s="11"/>
    </row>
    <row r="537" ht="12.75">
      <c r="B537" s="11"/>
    </row>
    <row r="538" ht="12.75">
      <c r="B538" s="11"/>
    </row>
    <row r="539" ht="12.75">
      <c r="B539" s="11"/>
    </row>
    <row r="540" ht="12.75">
      <c r="B540" s="11"/>
    </row>
    <row r="541" ht="12.75">
      <c r="B541" s="11"/>
    </row>
    <row r="542" ht="12.75">
      <c r="B542" s="11"/>
    </row>
    <row r="543" ht="12.75">
      <c r="B543" s="11"/>
    </row>
    <row r="544" ht="12.75">
      <c r="B544" s="11"/>
    </row>
    <row r="545" ht="12.75">
      <c r="B545" s="11"/>
    </row>
    <row r="546" ht="12.75">
      <c r="B546" s="11"/>
    </row>
    <row r="547" ht="12.75">
      <c r="B547" s="11"/>
    </row>
    <row r="548" ht="12.75">
      <c r="B548" s="11"/>
    </row>
    <row r="549" ht="12.75">
      <c r="B549" s="11"/>
    </row>
    <row r="550" ht="12.75">
      <c r="B550" s="11"/>
    </row>
    <row r="551" ht="12.75">
      <c r="B551" s="11"/>
    </row>
    <row r="552" ht="12.75">
      <c r="B552" s="11"/>
    </row>
    <row r="553" ht="12.75">
      <c r="B553" s="11"/>
    </row>
    <row r="554" ht="12.75">
      <c r="B554" s="11"/>
    </row>
    <row r="555" ht="12.75">
      <c r="B555" s="11"/>
    </row>
    <row r="556" ht="12.75">
      <c r="B556" s="11"/>
    </row>
    <row r="557" ht="12.75">
      <c r="B557" s="11"/>
    </row>
    <row r="558" ht="12.75">
      <c r="B558" s="11"/>
    </row>
    <row r="559" ht="12.75">
      <c r="B559" s="11"/>
    </row>
    <row r="560" ht="12.75">
      <c r="B560" s="11"/>
    </row>
    <row r="561" ht="12.75">
      <c r="B561" s="11"/>
    </row>
    <row r="562" ht="12.75">
      <c r="B562" s="11"/>
    </row>
    <row r="563" ht="12.75">
      <c r="B563" s="11"/>
    </row>
    <row r="564" ht="12.75">
      <c r="B564" s="11"/>
    </row>
    <row r="565" ht="12.75">
      <c r="B565" s="11"/>
    </row>
    <row r="566" ht="12.75">
      <c r="B566" s="11"/>
    </row>
    <row r="567" ht="12.75">
      <c r="B567" s="11"/>
    </row>
    <row r="568" ht="12.75">
      <c r="B568" s="11"/>
    </row>
    <row r="569" ht="12.75">
      <c r="B569" s="11"/>
    </row>
    <row r="570" ht="12.75">
      <c r="B570" s="11"/>
    </row>
    <row r="571" ht="12.75">
      <c r="B571" s="11"/>
    </row>
    <row r="572" ht="12.75">
      <c r="B572" s="11"/>
    </row>
    <row r="573" ht="12.75">
      <c r="B573" s="11"/>
    </row>
    <row r="574" ht="12.75">
      <c r="B574" s="11"/>
    </row>
    <row r="575" ht="12.75">
      <c r="B575" s="11"/>
    </row>
    <row r="576" ht="12.75">
      <c r="B576" s="11"/>
    </row>
    <row r="577" ht="12.75">
      <c r="B577" s="11"/>
    </row>
    <row r="578" ht="12.75">
      <c r="B578" s="11"/>
    </row>
    <row r="579" ht="12.75">
      <c r="B579" s="11"/>
    </row>
    <row r="580" ht="12.75">
      <c r="B580" s="11"/>
    </row>
    <row r="581" ht="12.75">
      <c r="B581" s="11"/>
    </row>
    <row r="582" ht="12.75">
      <c r="B582" s="11"/>
    </row>
    <row r="583" ht="12.75">
      <c r="B583" s="11"/>
    </row>
    <row r="584" ht="12.75">
      <c r="B584" s="11"/>
    </row>
    <row r="585" ht="12.75">
      <c r="B585" s="11"/>
    </row>
    <row r="586" ht="12.75">
      <c r="B586" s="11"/>
    </row>
    <row r="587" ht="12.75">
      <c r="B587" s="11"/>
    </row>
    <row r="588" ht="12.75">
      <c r="B588" s="11"/>
    </row>
    <row r="589" ht="12.75">
      <c r="B589" s="11"/>
    </row>
    <row r="590" ht="12.75">
      <c r="B590" s="11"/>
    </row>
    <row r="591" ht="12.75">
      <c r="B591" s="11"/>
    </row>
    <row r="592" ht="12.75">
      <c r="B592" s="11"/>
    </row>
    <row r="593" ht="12.75">
      <c r="B593" s="11"/>
    </row>
    <row r="594" ht="12.75">
      <c r="B594" s="11"/>
    </row>
    <row r="595" ht="12.75">
      <c r="B595" s="11"/>
    </row>
    <row r="596" ht="12.75">
      <c r="B596" s="11"/>
    </row>
    <row r="597" ht="12.75">
      <c r="B597" s="11"/>
    </row>
    <row r="598" ht="12.75">
      <c r="B598" s="11"/>
    </row>
    <row r="599" ht="12.75">
      <c r="B599" s="11"/>
    </row>
    <row r="600" ht="12.75">
      <c r="B600" s="11"/>
    </row>
    <row r="601" ht="12.75">
      <c r="B601" s="11"/>
    </row>
    <row r="602" ht="12.75">
      <c r="B602" s="11"/>
    </row>
    <row r="603" ht="12.75">
      <c r="B603" s="11"/>
    </row>
    <row r="604" ht="12.75">
      <c r="B604" s="11"/>
    </row>
    <row r="605" ht="12.75">
      <c r="B605" s="11"/>
    </row>
    <row r="606" ht="12.75">
      <c r="B606" s="11"/>
    </row>
    <row r="607" ht="12.75">
      <c r="B607" s="11"/>
    </row>
    <row r="608" ht="12.75">
      <c r="B608" s="11"/>
    </row>
    <row r="609" ht="12.75">
      <c r="B609" s="11"/>
    </row>
    <row r="610" ht="12.75">
      <c r="B610" s="11"/>
    </row>
    <row r="611" ht="12.75">
      <c r="B611" s="11"/>
    </row>
    <row r="612" ht="12.75">
      <c r="B612" s="11"/>
    </row>
    <row r="613" ht="12.75">
      <c r="B613" s="11"/>
    </row>
    <row r="614" ht="12.75">
      <c r="B614" s="11"/>
    </row>
    <row r="615" ht="12.75">
      <c r="B615" s="11"/>
    </row>
    <row r="616" ht="12.75">
      <c r="B616" s="11"/>
    </row>
    <row r="617" ht="12.75">
      <c r="B617" s="11"/>
    </row>
    <row r="618" ht="12.75">
      <c r="B618" s="11"/>
    </row>
    <row r="619" ht="12.75">
      <c r="B619" s="11"/>
    </row>
    <row r="620" ht="12.75">
      <c r="B620" s="11"/>
    </row>
    <row r="621" ht="12.75">
      <c r="B621" s="11"/>
    </row>
    <row r="622" ht="12.75">
      <c r="B622" s="11"/>
    </row>
    <row r="623" ht="12.75">
      <c r="B623" s="11"/>
    </row>
    <row r="624" ht="12.75">
      <c r="B624" s="11"/>
    </row>
    <row r="625" ht="12.75">
      <c r="B625" s="11"/>
    </row>
    <row r="626" ht="12.75">
      <c r="B626" s="11"/>
    </row>
    <row r="627" ht="12.75">
      <c r="B627" s="11"/>
    </row>
    <row r="628" ht="12.75">
      <c r="B628" s="11"/>
    </row>
    <row r="629" ht="12.75">
      <c r="B629" s="11"/>
    </row>
    <row r="630" ht="12.75">
      <c r="B630" s="11"/>
    </row>
    <row r="631" ht="12.75">
      <c r="B631" s="11"/>
    </row>
    <row r="632" ht="12.75">
      <c r="B632" s="11"/>
    </row>
    <row r="633" ht="12.75">
      <c r="B633" s="11"/>
    </row>
    <row r="634" ht="12.75">
      <c r="B634" s="11"/>
    </row>
    <row r="635" ht="12.75">
      <c r="B635" s="11"/>
    </row>
    <row r="636" ht="12.75">
      <c r="B636" s="11"/>
    </row>
    <row r="637" ht="12.75">
      <c r="B637" s="11"/>
    </row>
    <row r="638" ht="12.75">
      <c r="B638" s="11"/>
    </row>
    <row r="639" ht="12.75">
      <c r="B639" s="11"/>
    </row>
    <row r="640" ht="12.75">
      <c r="B640" s="11"/>
    </row>
    <row r="641" ht="12.75">
      <c r="B641" s="11"/>
    </row>
    <row r="642" ht="12.75">
      <c r="B642" s="11"/>
    </row>
    <row r="643" ht="12.75">
      <c r="B643" s="11"/>
    </row>
    <row r="644" ht="12.75">
      <c r="B644" s="11"/>
    </row>
    <row r="645" ht="12.75">
      <c r="B645" s="11"/>
    </row>
    <row r="646" ht="12.75">
      <c r="B646" s="11"/>
    </row>
    <row r="647" ht="12.75">
      <c r="B647" s="11"/>
    </row>
    <row r="648" ht="12.75">
      <c r="B648" s="11"/>
    </row>
    <row r="649" ht="12.75">
      <c r="B649" s="11"/>
    </row>
    <row r="650" ht="12.75">
      <c r="B650" s="11"/>
    </row>
    <row r="651" ht="12.75">
      <c r="B651" s="11"/>
    </row>
    <row r="652" ht="12.75">
      <c r="B652" s="11"/>
    </row>
    <row r="653" ht="12.75">
      <c r="B653" s="11"/>
    </row>
    <row r="654" ht="12.75">
      <c r="B654" s="11"/>
    </row>
    <row r="655" ht="12.75">
      <c r="B655" s="11"/>
    </row>
    <row r="656" ht="12.75">
      <c r="B656" s="11"/>
    </row>
    <row r="657" ht="12.75">
      <c r="B657" s="11"/>
    </row>
    <row r="658" ht="12.75">
      <c r="B658" s="11"/>
    </row>
    <row r="659" ht="12.75">
      <c r="B659" s="11"/>
    </row>
    <row r="660" ht="12.75">
      <c r="B660" s="11"/>
    </row>
    <row r="661" ht="12.75">
      <c r="B661" s="11"/>
    </row>
    <row r="662" ht="12.75">
      <c r="B662" s="11"/>
    </row>
    <row r="663" ht="12.75">
      <c r="B663" s="11"/>
    </row>
    <row r="664" ht="12.75">
      <c r="B664" s="11"/>
    </row>
    <row r="665" ht="12.75">
      <c r="B665" s="11"/>
    </row>
    <row r="666" ht="12.75">
      <c r="B666" s="11"/>
    </row>
    <row r="667" ht="12.75">
      <c r="B667" s="11"/>
    </row>
    <row r="668" ht="12.75">
      <c r="B668" s="11"/>
    </row>
    <row r="669" ht="12.75">
      <c r="B669" s="11"/>
    </row>
    <row r="670" ht="12.75">
      <c r="B670" s="11"/>
    </row>
    <row r="671" ht="12.75">
      <c r="B671" s="11"/>
    </row>
    <row r="672" ht="12.75">
      <c r="B672" s="11"/>
    </row>
    <row r="673" ht="12.75">
      <c r="B673" s="11"/>
    </row>
    <row r="674" ht="12.75">
      <c r="B674" s="11"/>
    </row>
    <row r="675" ht="12.75">
      <c r="B675" s="11"/>
    </row>
    <row r="676" ht="12.75">
      <c r="B676" s="11"/>
    </row>
    <row r="677" ht="12.75">
      <c r="B677" s="11"/>
    </row>
  </sheetData>
  <sheetProtection/>
  <printOptions/>
  <pageMargins left="0.75" right="0.75" top="1" bottom="1" header="0.5" footer="0.5"/>
  <pageSetup horizontalDpi="200" verticalDpi="2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74"/>
  <sheetViews>
    <sheetView zoomScalePageLayoutView="0" workbookViewId="0" topLeftCell="A4">
      <pane ySplit="4" topLeftCell="A67" activePane="bottomLeft" state="frozen"/>
      <selection pane="topLeft" activeCell="A4" sqref="A4"/>
      <selection pane="bottomLeft" activeCell="I85" sqref="I85"/>
    </sheetView>
  </sheetViews>
  <sheetFormatPr defaultColWidth="9.140625" defaultRowHeight="12.75"/>
  <cols>
    <col min="1" max="1" width="6.421875" style="0" customWidth="1"/>
    <col min="2" max="2" width="6.8515625" style="0" customWidth="1"/>
    <col min="5" max="5" width="10.140625" style="0" bestFit="1" customWidth="1"/>
    <col min="9" max="9" width="10.140625" style="11" bestFit="1" customWidth="1"/>
    <col min="10" max="10" width="11.00390625" style="0" bestFit="1" customWidth="1"/>
  </cols>
  <sheetData>
    <row r="1" ht="12.75"/>
    <row r="2" ht="12.75"/>
    <row r="3" ht="12.75"/>
    <row r="4" ht="12.75"/>
    <row r="5" spans="1:10" ht="12.75">
      <c r="A5" t="s">
        <v>53</v>
      </c>
      <c r="D5" t="s">
        <v>48</v>
      </c>
      <c r="J5" t="s">
        <v>54</v>
      </c>
    </row>
    <row r="6" ht="12.75"/>
    <row r="7" spans="4:9" ht="12.75">
      <c r="D7" t="s">
        <v>49</v>
      </c>
      <c r="E7" t="s">
        <v>31</v>
      </c>
      <c r="F7" t="s">
        <v>23</v>
      </c>
      <c r="G7" t="s">
        <v>50</v>
      </c>
      <c r="H7" t="s">
        <v>51</v>
      </c>
      <c r="I7" s="11" t="s">
        <v>52</v>
      </c>
    </row>
    <row r="8" spans="1:9" ht="12.75">
      <c r="A8" s="20">
        <v>12</v>
      </c>
      <c r="B8" s="20">
        <v>2009</v>
      </c>
      <c r="C8" s="20"/>
      <c r="D8" s="20">
        <v>28239</v>
      </c>
      <c r="E8" s="21">
        <v>40150</v>
      </c>
      <c r="F8" s="20">
        <v>557.72</v>
      </c>
      <c r="G8" s="20">
        <v>150</v>
      </c>
      <c r="H8" s="20">
        <f>F8+G8</f>
        <v>707.72</v>
      </c>
      <c r="I8" s="21">
        <v>40182</v>
      </c>
    </row>
    <row r="9" spans="1:9" ht="12.75">
      <c r="A9" s="20">
        <v>1</v>
      </c>
      <c r="B9" s="20">
        <v>2010</v>
      </c>
      <c r="C9" s="20"/>
      <c r="D9" s="20">
        <v>28369</v>
      </c>
      <c r="E9" s="21">
        <v>40175</v>
      </c>
      <c r="F9" s="20">
        <v>506.12</v>
      </c>
      <c r="G9" s="20">
        <v>150</v>
      </c>
      <c r="H9" s="20">
        <f>F9+G9</f>
        <v>656.12</v>
      </c>
      <c r="I9" s="21">
        <v>40182</v>
      </c>
    </row>
    <row r="10" spans="1:9" ht="12.75">
      <c r="A10" s="20">
        <v>2</v>
      </c>
      <c r="B10" s="20">
        <v>2010</v>
      </c>
      <c r="C10" s="20"/>
      <c r="D10" s="20">
        <v>28554</v>
      </c>
      <c r="E10" s="21">
        <v>40205</v>
      </c>
      <c r="F10" s="20"/>
      <c r="G10" s="20"/>
      <c r="H10" s="20">
        <v>752.91</v>
      </c>
      <c r="I10" s="21">
        <v>40217</v>
      </c>
    </row>
    <row r="11" spans="1:9" ht="12.75">
      <c r="A11" s="20">
        <v>3</v>
      </c>
      <c r="B11" s="20">
        <v>2010</v>
      </c>
      <c r="C11" s="20"/>
      <c r="D11" s="20">
        <v>28817</v>
      </c>
      <c r="E11" s="21">
        <v>40239</v>
      </c>
      <c r="F11" s="20"/>
      <c r="G11" s="20"/>
      <c r="H11" s="20">
        <v>656.12</v>
      </c>
      <c r="I11" s="21">
        <v>40280</v>
      </c>
    </row>
    <row r="12" spans="1:9" ht="12.75">
      <c r="A12" s="20">
        <v>4</v>
      </c>
      <c r="B12" s="20">
        <v>2010</v>
      </c>
      <c r="C12" s="20"/>
      <c r="D12" s="20">
        <v>29060</v>
      </c>
      <c r="E12" s="21">
        <v>40275</v>
      </c>
      <c r="F12" s="20"/>
      <c r="G12" s="20"/>
      <c r="H12" s="20">
        <v>644.54</v>
      </c>
      <c r="I12" s="21">
        <v>40294</v>
      </c>
    </row>
    <row r="13" spans="1:9" ht="12.75">
      <c r="A13" s="20">
        <v>5</v>
      </c>
      <c r="B13" s="20">
        <v>2010</v>
      </c>
      <c r="C13" s="20"/>
      <c r="D13" s="20">
        <v>29183</v>
      </c>
      <c r="E13" s="21">
        <v>40291</v>
      </c>
      <c r="F13" s="20"/>
      <c r="G13" s="20"/>
      <c r="H13" s="20">
        <v>656.12</v>
      </c>
      <c r="I13" s="21">
        <v>40301</v>
      </c>
    </row>
    <row r="14" spans="1:10" ht="12.75">
      <c r="A14" s="22">
        <v>6</v>
      </c>
      <c r="B14" s="22">
        <v>2010</v>
      </c>
      <c r="C14" s="22"/>
      <c r="D14" s="22">
        <v>29377</v>
      </c>
      <c r="E14" s="23">
        <v>40325</v>
      </c>
      <c r="F14" s="22"/>
      <c r="G14" s="22"/>
      <c r="H14" s="22">
        <v>670.97</v>
      </c>
      <c r="I14" s="23">
        <v>40393</v>
      </c>
      <c r="J14" s="240" t="s">
        <v>43</v>
      </c>
    </row>
    <row r="15" spans="1:10" ht="12.75">
      <c r="A15" s="22">
        <v>7</v>
      </c>
      <c r="B15" s="22">
        <v>2010</v>
      </c>
      <c r="C15" s="22"/>
      <c r="D15" s="22">
        <v>29523</v>
      </c>
      <c r="E15" s="23">
        <v>40358</v>
      </c>
      <c r="F15" s="22"/>
      <c r="G15" s="22"/>
      <c r="H15" s="22">
        <v>677.1</v>
      </c>
      <c r="I15" s="23">
        <v>40393</v>
      </c>
      <c r="J15" s="240"/>
    </row>
    <row r="16" spans="1:10" ht="12.75">
      <c r="A16" s="22">
        <v>8</v>
      </c>
      <c r="B16" s="22">
        <v>2010</v>
      </c>
      <c r="C16" s="22"/>
      <c r="D16" s="22">
        <v>29600</v>
      </c>
      <c r="E16" s="23">
        <v>40389</v>
      </c>
      <c r="F16" s="22"/>
      <c r="G16" s="22"/>
      <c r="H16" s="22">
        <v>621.36</v>
      </c>
      <c r="I16" s="23">
        <v>40448</v>
      </c>
      <c r="J16" s="240">
        <v>116240321</v>
      </c>
    </row>
    <row r="17" spans="1:10" ht="12.75">
      <c r="A17" s="22">
        <v>9</v>
      </c>
      <c r="B17" s="22">
        <v>2010</v>
      </c>
      <c r="C17" s="22"/>
      <c r="D17" s="22">
        <v>29760</v>
      </c>
      <c r="E17" s="23">
        <v>40429</v>
      </c>
      <c r="F17" s="22"/>
      <c r="G17" s="22"/>
      <c r="H17" s="22">
        <v>1118.18</v>
      </c>
      <c r="I17" s="23">
        <v>40448</v>
      </c>
      <c r="J17" s="240"/>
    </row>
    <row r="18" spans="1:10" ht="12.75">
      <c r="A18" s="22">
        <v>10</v>
      </c>
      <c r="B18" s="22">
        <v>2010</v>
      </c>
      <c r="C18" s="22"/>
      <c r="D18" s="22">
        <v>29880</v>
      </c>
      <c r="E18" s="23">
        <v>40451</v>
      </c>
      <c r="F18" s="22"/>
      <c r="G18" s="22"/>
      <c r="H18" s="22">
        <v>683.22</v>
      </c>
      <c r="I18" s="23">
        <v>40511</v>
      </c>
      <c r="J18" s="240">
        <v>2537</v>
      </c>
    </row>
    <row r="19" spans="1:10" ht="12.75">
      <c r="A19" s="22">
        <v>11</v>
      </c>
      <c r="B19" s="22">
        <v>2010</v>
      </c>
      <c r="C19" s="22"/>
      <c r="D19" s="22">
        <v>30041</v>
      </c>
      <c r="E19" s="23">
        <v>40478</v>
      </c>
      <c r="F19" s="22"/>
      <c r="G19" s="22"/>
      <c r="H19" s="22">
        <v>683.22</v>
      </c>
      <c r="I19" s="23">
        <v>40511</v>
      </c>
      <c r="J19" s="240"/>
    </row>
    <row r="20" spans="1:10" ht="12.75">
      <c r="A20" s="22">
        <v>12</v>
      </c>
      <c r="B20" s="22">
        <v>2010</v>
      </c>
      <c r="C20" s="22"/>
      <c r="D20" s="22">
        <v>30200</v>
      </c>
      <c r="E20" s="23">
        <v>40505</v>
      </c>
      <c r="F20" s="22"/>
      <c r="G20" s="22"/>
      <c r="H20" s="22">
        <v>683.22</v>
      </c>
      <c r="I20" s="23">
        <v>40557</v>
      </c>
      <c r="J20" s="12">
        <v>1082405182</v>
      </c>
    </row>
    <row r="21" spans="1:10" ht="12.75">
      <c r="A21" s="22">
        <v>1</v>
      </c>
      <c r="B21" s="22">
        <v>2011</v>
      </c>
      <c r="C21" s="22"/>
      <c r="D21" s="22">
        <v>30409</v>
      </c>
      <c r="E21" s="23">
        <v>40550</v>
      </c>
      <c r="F21" s="22"/>
      <c r="G21" s="22"/>
      <c r="H21" s="22">
        <v>746.45</v>
      </c>
      <c r="I21" s="23">
        <v>40583</v>
      </c>
      <c r="J21" s="15">
        <v>2542</v>
      </c>
    </row>
    <row r="22" spans="1:10" ht="12.75">
      <c r="A22" s="22">
        <v>2</v>
      </c>
      <c r="B22" s="22">
        <v>2011</v>
      </c>
      <c r="C22" s="22"/>
      <c r="D22" s="22">
        <v>30566</v>
      </c>
      <c r="E22" s="23">
        <v>40575</v>
      </c>
      <c r="F22" s="22"/>
      <c r="G22" s="22"/>
      <c r="H22" s="22">
        <v>733.54</v>
      </c>
      <c r="I22" s="23"/>
      <c r="J22">
        <v>2552</v>
      </c>
    </row>
    <row r="23" spans="1:10" ht="12.75">
      <c r="A23" s="22">
        <v>3</v>
      </c>
      <c r="B23" s="22">
        <v>2011</v>
      </c>
      <c r="C23" s="22"/>
      <c r="D23" s="22">
        <v>30733</v>
      </c>
      <c r="E23" s="23">
        <v>40598</v>
      </c>
      <c r="F23" s="22"/>
      <c r="G23" s="22"/>
      <c r="H23" s="22">
        <v>644.54</v>
      </c>
      <c r="I23" s="23"/>
      <c r="J23" s="16">
        <v>2547</v>
      </c>
    </row>
    <row r="24" spans="1:9" ht="12.75">
      <c r="A24" s="22">
        <v>4</v>
      </c>
      <c r="B24" s="22">
        <v>2011</v>
      </c>
      <c r="C24" s="22"/>
      <c r="D24" s="22">
        <v>31003</v>
      </c>
      <c r="E24" s="23"/>
      <c r="F24" s="22"/>
      <c r="G24" s="22"/>
      <c r="H24" s="22"/>
      <c r="I24" s="23"/>
    </row>
    <row r="25" spans="1:9" ht="12.75">
      <c r="A25" s="22">
        <v>5</v>
      </c>
      <c r="B25" s="22">
        <v>2011</v>
      </c>
      <c r="C25" s="22"/>
      <c r="D25" s="22">
        <v>31158</v>
      </c>
      <c r="E25" s="23"/>
      <c r="F25" s="22"/>
      <c r="G25" s="22"/>
      <c r="H25" s="22"/>
      <c r="I25" s="23"/>
    </row>
    <row r="26" spans="1:10" ht="12.75">
      <c r="A26">
        <v>6</v>
      </c>
      <c r="B26">
        <v>2011</v>
      </c>
      <c r="D26">
        <v>31351</v>
      </c>
      <c r="E26" s="11"/>
      <c r="J26">
        <v>2568</v>
      </c>
    </row>
    <row r="27" spans="1:10" ht="12.75">
      <c r="A27">
        <v>7</v>
      </c>
      <c r="B27">
        <v>2011</v>
      </c>
      <c r="D27">
        <v>31470</v>
      </c>
      <c r="E27" s="11">
        <v>40724</v>
      </c>
      <c r="J27">
        <v>2572</v>
      </c>
    </row>
    <row r="28" spans="1:10" ht="12.75">
      <c r="A28">
        <v>8</v>
      </c>
      <c r="B28">
        <v>2011</v>
      </c>
      <c r="D28">
        <v>31576</v>
      </c>
      <c r="E28" s="11">
        <v>40759</v>
      </c>
      <c r="F28">
        <v>471</v>
      </c>
      <c r="G28">
        <v>150</v>
      </c>
      <c r="H28">
        <v>621</v>
      </c>
      <c r="I28" s="11">
        <v>40766</v>
      </c>
      <c r="J28">
        <v>2577</v>
      </c>
    </row>
    <row r="29" spans="1:10" ht="12.75">
      <c r="A29">
        <v>9</v>
      </c>
      <c r="B29">
        <v>2011</v>
      </c>
      <c r="D29">
        <v>31696</v>
      </c>
      <c r="E29" s="11">
        <v>40792</v>
      </c>
      <c r="F29">
        <v>1040</v>
      </c>
      <c r="G29">
        <v>150</v>
      </c>
      <c r="H29">
        <f>F29+G29</f>
        <v>1190</v>
      </c>
      <c r="I29" s="11">
        <v>40807</v>
      </c>
      <c r="J29">
        <v>2581</v>
      </c>
    </row>
    <row r="30" spans="1:10" ht="12.75">
      <c r="A30">
        <v>10</v>
      </c>
      <c r="B30">
        <v>2011</v>
      </c>
      <c r="D30">
        <v>31822</v>
      </c>
      <c r="E30" s="11">
        <v>40815</v>
      </c>
      <c r="F30">
        <v>521</v>
      </c>
      <c r="G30">
        <v>150</v>
      </c>
      <c r="H30">
        <f>F30+G30</f>
        <v>671</v>
      </c>
      <c r="I30" s="11">
        <v>40822</v>
      </c>
      <c r="J30">
        <v>2583</v>
      </c>
    </row>
    <row r="31" spans="1:10" ht="12.75">
      <c r="A31">
        <v>11</v>
      </c>
      <c r="B31">
        <v>2011</v>
      </c>
      <c r="D31">
        <v>32000</v>
      </c>
      <c r="E31" s="11">
        <v>40848</v>
      </c>
      <c r="F31">
        <v>521</v>
      </c>
      <c r="G31">
        <v>150</v>
      </c>
      <c r="H31">
        <f>F31+G31</f>
        <v>671</v>
      </c>
      <c r="I31" s="11">
        <v>40859</v>
      </c>
      <c r="J31">
        <v>2588</v>
      </c>
    </row>
    <row r="32" spans="1:10" ht="12.75">
      <c r="A32">
        <v>12</v>
      </c>
      <c r="B32">
        <v>2011</v>
      </c>
      <c r="D32">
        <v>32169</v>
      </c>
      <c r="E32" s="11"/>
      <c r="H32">
        <v>671</v>
      </c>
      <c r="I32" s="11">
        <v>40890</v>
      </c>
      <c r="J32">
        <v>2590</v>
      </c>
    </row>
    <row r="33" spans="1:10" ht="12.75">
      <c r="A33">
        <v>1</v>
      </c>
      <c r="B33">
        <v>2012</v>
      </c>
      <c r="D33">
        <v>32316</v>
      </c>
      <c r="E33" s="11"/>
      <c r="H33">
        <v>671</v>
      </c>
      <c r="I33" s="11">
        <v>40926</v>
      </c>
      <c r="J33">
        <v>2591</v>
      </c>
    </row>
    <row r="34" spans="1:10" ht="12.75">
      <c r="A34">
        <v>2</v>
      </c>
      <c r="B34">
        <v>2012</v>
      </c>
      <c r="D34">
        <v>32444</v>
      </c>
      <c r="E34" s="11"/>
      <c r="H34">
        <v>671</v>
      </c>
      <c r="I34" s="11">
        <v>40948</v>
      </c>
      <c r="J34">
        <v>2596</v>
      </c>
    </row>
    <row r="35" spans="1:10" ht="12.75">
      <c r="A35">
        <v>3</v>
      </c>
      <c r="B35">
        <v>2012</v>
      </c>
      <c r="D35">
        <v>32711</v>
      </c>
      <c r="E35" s="11"/>
      <c r="H35">
        <v>727</v>
      </c>
      <c r="I35" s="11">
        <v>41002</v>
      </c>
      <c r="J35">
        <v>2602</v>
      </c>
    </row>
    <row r="36" spans="1:10" ht="12.75">
      <c r="A36">
        <v>4</v>
      </c>
      <c r="B36">
        <v>2012</v>
      </c>
      <c r="D36">
        <v>32856</v>
      </c>
      <c r="E36" s="11"/>
      <c r="H36">
        <v>727</v>
      </c>
      <c r="I36" s="11">
        <v>41018</v>
      </c>
      <c r="J36">
        <v>2604</v>
      </c>
    </row>
    <row r="37" spans="1:10" ht="12.75">
      <c r="A37">
        <v>5</v>
      </c>
      <c r="B37">
        <v>2012</v>
      </c>
      <c r="D37">
        <v>33038</v>
      </c>
      <c r="E37" s="11"/>
      <c r="H37">
        <v>734</v>
      </c>
      <c r="I37" s="11">
        <v>41044</v>
      </c>
      <c r="J37">
        <v>2610</v>
      </c>
    </row>
    <row r="38" spans="1:10" ht="12.75">
      <c r="A38">
        <v>6</v>
      </c>
      <c r="B38">
        <v>2012</v>
      </c>
      <c r="D38">
        <v>33141</v>
      </c>
      <c r="E38" s="11"/>
      <c r="H38">
        <v>701</v>
      </c>
      <c r="I38" s="11">
        <v>41072</v>
      </c>
      <c r="J38">
        <v>2615</v>
      </c>
    </row>
    <row r="39" spans="1:10" ht="12.75">
      <c r="A39">
        <v>7</v>
      </c>
      <c r="B39">
        <v>2012</v>
      </c>
      <c r="E39" s="11"/>
      <c r="H39">
        <v>704.5</v>
      </c>
      <c r="I39" s="11">
        <v>41128</v>
      </c>
      <c r="J39" t="s">
        <v>180</v>
      </c>
    </row>
    <row r="40" spans="1:10" ht="12.75">
      <c r="A40">
        <v>8</v>
      </c>
      <c r="B40">
        <v>2012</v>
      </c>
      <c r="E40" s="11"/>
      <c r="H40">
        <v>704.5</v>
      </c>
      <c r="I40" s="11">
        <v>41128</v>
      </c>
      <c r="J40" t="s">
        <v>180</v>
      </c>
    </row>
    <row r="41" spans="1:10" ht="12.75">
      <c r="A41">
        <v>9</v>
      </c>
      <c r="B41">
        <v>2012</v>
      </c>
      <c r="D41">
        <v>33462</v>
      </c>
      <c r="E41" s="11"/>
      <c r="H41">
        <v>714</v>
      </c>
      <c r="I41" s="11">
        <v>41194</v>
      </c>
      <c r="J41">
        <v>2626</v>
      </c>
    </row>
    <row r="42" spans="1:10" ht="12.75">
      <c r="A42">
        <v>10</v>
      </c>
      <c r="B42">
        <v>2012</v>
      </c>
      <c r="E42" s="11"/>
      <c r="H42">
        <v>708</v>
      </c>
      <c r="I42" s="11">
        <v>41231</v>
      </c>
      <c r="J42">
        <v>2632</v>
      </c>
    </row>
    <row r="43" spans="1:10" ht="12.75">
      <c r="A43">
        <v>11</v>
      </c>
      <c r="B43">
        <v>2012</v>
      </c>
      <c r="E43" s="11"/>
      <c r="H43">
        <v>1172</v>
      </c>
      <c r="I43" s="11">
        <v>41231</v>
      </c>
      <c r="J43">
        <v>2633</v>
      </c>
    </row>
    <row r="44" spans="1:10" ht="12.75">
      <c r="A44">
        <v>12</v>
      </c>
      <c r="B44">
        <v>2012</v>
      </c>
      <c r="E44" s="11"/>
      <c r="H44">
        <v>714</v>
      </c>
      <c r="I44" s="11">
        <v>41277</v>
      </c>
      <c r="J44">
        <v>2638</v>
      </c>
    </row>
    <row r="45" spans="1:10" ht="12.75">
      <c r="A45">
        <v>1</v>
      </c>
      <c r="B45">
        <v>2013</v>
      </c>
      <c r="D45">
        <v>34151</v>
      </c>
      <c r="E45" s="11"/>
      <c r="H45">
        <v>721</v>
      </c>
      <c r="I45" s="11">
        <v>41306</v>
      </c>
      <c r="J45">
        <v>2641</v>
      </c>
    </row>
    <row r="46" spans="1:10" ht="12.75">
      <c r="A46">
        <v>2</v>
      </c>
      <c r="B46">
        <v>2013</v>
      </c>
      <c r="D46">
        <v>34051</v>
      </c>
      <c r="E46" s="11"/>
      <c r="H46">
        <v>714</v>
      </c>
      <c r="I46" s="11">
        <v>41311</v>
      </c>
      <c r="J46">
        <v>2646</v>
      </c>
    </row>
    <row r="47" spans="1:10" ht="12.75">
      <c r="A47">
        <v>3</v>
      </c>
      <c r="B47">
        <v>2013</v>
      </c>
      <c r="D47">
        <v>34360</v>
      </c>
      <c r="E47" s="11"/>
      <c r="H47">
        <v>671</v>
      </c>
      <c r="I47" s="11">
        <v>41335</v>
      </c>
      <c r="J47">
        <v>2647</v>
      </c>
    </row>
    <row r="48" spans="1:10" ht="12.75">
      <c r="A48">
        <v>4</v>
      </c>
      <c r="B48">
        <v>2013</v>
      </c>
      <c r="D48">
        <v>34568</v>
      </c>
      <c r="E48" s="11"/>
      <c r="H48">
        <v>721</v>
      </c>
      <c r="I48" s="11">
        <v>41362</v>
      </c>
      <c r="J48">
        <v>2652</v>
      </c>
    </row>
    <row r="49" spans="1:10" ht="12.75">
      <c r="A49">
        <v>5</v>
      </c>
      <c r="B49">
        <v>2013</v>
      </c>
      <c r="D49">
        <v>34730</v>
      </c>
      <c r="E49" s="11"/>
      <c r="H49">
        <v>621.36</v>
      </c>
      <c r="I49" s="11">
        <v>41397</v>
      </c>
      <c r="J49">
        <v>2661</v>
      </c>
    </row>
    <row r="50" spans="1:10" ht="12.75">
      <c r="A50">
        <v>6</v>
      </c>
      <c r="B50">
        <v>2013</v>
      </c>
      <c r="D50">
        <v>34865</v>
      </c>
      <c r="E50" s="11"/>
      <c r="H50">
        <v>646</v>
      </c>
      <c r="I50" s="11">
        <v>41425</v>
      </c>
      <c r="J50">
        <v>2668</v>
      </c>
    </row>
    <row r="51" spans="1:10" ht="12.75">
      <c r="A51">
        <v>7</v>
      </c>
      <c r="B51">
        <v>2013</v>
      </c>
      <c r="D51">
        <v>35029</v>
      </c>
      <c r="E51" s="11"/>
      <c r="H51">
        <v>646</v>
      </c>
      <c r="I51" s="11">
        <v>41488</v>
      </c>
      <c r="J51">
        <v>2673</v>
      </c>
    </row>
    <row r="52" spans="1:10" ht="12.75">
      <c r="A52">
        <v>8</v>
      </c>
      <c r="B52">
        <v>2013</v>
      </c>
      <c r="D52">
        <v>35109</v>
      </c>
      <c r="E52" s="11"/>
      <c r="H52">
        <v>612</v>
      </c>
      <c r="I52" s="11">
        <v>41488</v>
      </c>
      <c r="J52">
        <v>2674</v>
      </c>
    </row>
    <row r="53" spans="1:10" ht="12.75">
      <c r="A53">
        <v>9</v>
      </c>
      <c r="B53">
        <v>2013</v>
      </c>
      <c r="D53">
        <v>35190</v>
      </c>
      <c r="E53" s="11">
        <v>41511</v>
      </c>
      <c r="F53">
        <v>1022</v>
      </c>
      <c r="G53">
        <v>150</v>
      </c>
      <c r="H53">
        <v>1172</v>
      </c>
      <c r="I53" s="11">
        <v>41512</v>
      </c>
      <c r="J53">
        <v>2682</v>
      </c>
    </row>
    <row r="54" spans="1:10" ht="12.75">
      <c r="A54">
        <v>10</v>
      </c>
      <c r="B54">
        <v>2013</v>
      </c>
      <c r="D54">
        <v>35341</v>
      </c>
      <c r="E54" s="11"/>
      <c r="H54">
        <v>682</v>
      </c>
      <c r="I54" s="11">
        <v>41551</v>
      </c>
      <c r="J54">
        <v>2687</v>
      </c>
    </row>
    <row r="55" spans="1:10" ht="12.75">
      <c r="A55">
        <v>11</v>
      </c>
      <c r="B55">
        <v>2013</v>
      </c>
      <c r="E55" s="11"/>
      <c r="H55">
        <v>583</v>
      </c>
      <c r="I55" s="11">
        <v>41579</v>
      </c>
      <c r="J55">
        <v>2693</v>
      </c>
    </row>
    <row r="56" spans="1:10" ht="12.75">
      <c r="A56">
        <v>12</v>
      </c>
      <c r="B56">
        <v>2013</v>
      </c>
      <c r="D56">
        <v>35664</v>
      </c>
      <c r="E56" s="11"/>
      <c r="H56">
        <v>636</v>
      </c>
      <c r="I56" s="11">
        <v>41611</v>
      </c>
      <c r="J56">
        <v>2697</v>
      </c>
    </row>
    <row r="57" spans="1:10" ht="12.75">
      <c r="A57">
        <v>1</v>
      </c>
      <c r="B57">
        <v>2014</v>
      </c>
      <c r="E57" s="11"/>
      <c r="H57">
        <v>688</v>
      </c>
      <c r="I57" s="11">
        <v>41648</v>
      </c>
      <c r="J57">
        <v>1006</v>
      </c>
    </row>
    <row r="58" spans="1:10" ht="12.75">
      <c r="A58">
        <v>2</v>
      </c>
      <c r="B58">
        <v>2014</v>
      </c>
      <c r="D58">
        <v>35889</v>
      </c>
      <c r="E58" s="11"/>
      <c r="H58">
        <v>642</v>
      </c>
      <c r="I58" s="11">
        <v>41674</v>
      </c>
      <c r="J58">
        <v>1010</v>
      </c>
    </row>
    <row r="59" spans="1:10" ht="12.75">
      <c r="A59">
        <v>3</v>
      </c>
      <c r="B59">
        <v>2014</v>
      </c>
      <c r="E59" s="11"/>
      <c r="H59">
        <v>578</v>
      </c>
      <c r="I59" s="11">
        <v>41702</v>
      </c>
      <c r="J59">
        <v>1016</v>
      </c>
    </row>
    <row r="60" spans="1:10" ht="12.75">
      <c r="A60">
        <v>4</v>
      </c>
      <c r="B60">
        <v>2014</v>
      </c>
      <c r="E60" s="11"/>
      <c r="H60">
        <v>642</v>
      </c>
      <c r="I60" s="11">
        <v>41730</v>
      </c>
      <c r="J60">
        <v>1024</v>
      </c>
    </row>
    <row r="61" spans="1:10" ht="12.75">
      <c r="A61">
        <v>5</v>
      </c>
      <c r="B61">
        <v>2014</v>
      </c>
      <c r="E61" s="11"/>
      <c r="H61">
        <v>648</v>
      </c>
      <c r="I61" s="11">
        <v>41765</v>
      </c>
      <c r="J61">
        <v>1029</v>
      </c>
    </row>
    <row r="62" spans="1:10" ht="12.75">
      <c r="A62">
        <v>6</v>
      </c>
      <c r="B62">
        <v>2014</v>
      </c>
      <c r="D62">
        <v>36565</v>
      </c>
      <c r="E62" s="11"/>
      <c r="H62">
        <v>695</v>
      </c>
      <c r="I62" s="11">
        <v>41811</v>
      </c>
      <c r="J62">
        <v>1035</v>
      </c>
    </row>
    <row r="63" spans="1:10" ht="12.75">
      <c r="A63">
        <v>7</v>
      </c>
      <c r="B63">
        <v>2014</v>
      </c>
      <c r="D63">
        <v>36702</v>
      </c>
      <c r="E63" s="11">
        <v>41815</v>
      </c>
      <c r="F63">
        <v>551</v>
      </c>
      <c r="G63">
        <v>150</v>
      </c>
      <c r="H63">
        <v>701</v>
      </c>
      <c r="I63" s="11">
        <v>41840</v>
      </c>
      <c r="J63" s="77" t="s">
        <v>285</v>
      </c>
    </row>
    <row r="64" spans="1:10" ht="12.75">
      <c r="A64">
        <v>8</v>
      </c>
      <c r="B64">
        <v>2014</v>
      </c>
      <c r="D64">
        <v>36804</v>
      </c>
      <c r="E64" s="11">
        <v>41845</v>
      </c>
      <c r="F64">
        <v>498</v>
      </c>
      <c r="G64">
        <v>150</v>
      </c>
      <c r="H64">
        <f aca="true" t="shared" si="0" ref="H64:H70">F64+G64</f>
        <v>648</v>
      </c>
      <c r="I64" s="11">
        <v>41857</v>
      </c>
      <c r="J64">
        <v>1042</v>
      </c>
    </row>
    <row r="65" spans="1:10" ht="12.75">
      <c r="A65">
        <v>9</v>
      </c>
      <c r="B65">
        <v>2014</v>
      </c>
      <c r="D65">
        <v>36888</v>
      </c>
      <c r="E65" s="11">
        <v>41876</v>
      </c>
      <c r="F65">
        <v>1163</v>
      </c>
      <c r="G65">
        <v>150</v>
      </c>
      <c r="H65">
        <f t="shared" si="0"/>
        <v>1313</v>
      </c>
      <c r="I65" s="11">
        <v>41892</v>
      </c>
      <c r="J65">
        <v>1050</v>
      </c>
    </row>
    <row r="66" spans="1:10" ht="12.75">
      <c r="A66">
        <v>10</v>
      </c>
      <c r="B66">
        <v>2014</v>
      </c>
      <c r="D66">
        <v>37018</v>
      </c>
      <c r="E66" s="11">
        <v>41907</v>
      </c>
      <c r="F66">
        <v>558</v>
      </c>
      <c r="G66">
        <v>150</v>
      </c>
      <c r="H66">
        <f t="shared" si="0"/>
        <v>708</v>
      </c>
      <c r="I66" s="11">
        <v>41908</v>
      </c>
      <c r="J66">
        <v>1052</v>
      </c>
    </row>
    <row r="67" spans="1:10" ht="12.75">
      <c r="A67">
        <v>11</v>
      </c>
      <c r="B67">
        <v>2014</v>
      </c>
      <c r="D67">
        <v>37159</v>
      </c>
      <c r="E67" s="11">
        <v>41936</v>
      </c>
      <c r="F67">
        <v>558</v>
      </c>
      <c r="G67">
        <v>150</v>
      </c>
      <c r="H67">
        <f t="shared" si="0"/>
        <v>708</v>
      </c>
      <c r="I67" s="11">
        <v>41941</v>
      </c>
      <c r="J67">
        <v>1054</v>
      </c>
    </row>
    <row r="68" spans="1:10" ht="12.75">
      <c r="A68">
        <v>12</v>
      </c>
      <c r="B68">
        <v>2014</v>
      </c>
      <c r="D68">
        <v>37300</v>
      </c>
      <c r="E68" s="11">
        <v>41966</v>
      </c>
      <c r="F68">
        <v>558</v>
      </c>
      <c r="G68">
        <v>150</v>
      </c>
      <c r="H68">
        <f t="shared" si="0"/>
        <v>708</v>
      </c>
      <c r="I68" s="11">
        <v>41987</v>
      </c>
      <c r="J68">
        <v>1057</v>
      </c>
    </row>
    <row r="69" spans="1:10" ht="12.75">
      <c r="A69">
        <v>1</v>
      </c>
      <c r="B69">
        <v>2015</v>
      </c>
      <c r="D69">
        <v>37408</v>
      </c>
      <c r="E69" s="11">
        <v>41995</v>
      </c>
      <c r="F69">
        <v>558</v>
      </c>
      <c r="G69">
        <v>150</v>
      </c>
      <c r="H69">
        <f t="shared" si="0"/>
        <v>708</v>
      </c>
      <c r="I69" s="11">
        <v>42002</v>
      </c>
      <c r="J69">
        <v>1060</v>
      </c>
    </row>
    <row r="70" spans="1:10" ht="12.75">
      <c r="A70">
        <v>2</v>
      </c>
      <c r="B70">
        <v>2015</v>
      </c>
      <c r="D70">
        <v>37497</v>
      </c>
      <c r="E70" s="11">
        <v>42027</v>
      </c>
      <c r="F70">
        <v>564</v>
      </c>
      <c r="G70">
        <v>150</v>
      </c>
      <c r="H70">
        <f t="shared" si="0"/>
        <v>714</v>
      </c>
      <c r="I70" s="11">
        <v>42043</v>
      </c>
      <c r="J70">
        <v>1061</v>
      </c>
    </row>
    <row r="71" spans="1:10" ht="12.75">
      <c r="A71">
        <v>3</v>
      </c>
      <c r="B71">
        <v>2015</v>
      </c>
      <c r="D71">
        <v>37628</v>
      </c>
      <c r="E71" s="11">
        <v>42058</v>
      </c>
      <c r="F71">
        <v>558</v>
      </c>
      <c r="G71">
        <v>150</v>
      </c>
      <c r="H71">
        <f aca="true" t="shared" si="1" ref="H71:H80">F71+G71</f>
        <v>708</v>
      </c>
      <c r="I71" s="11">
        <v>42081</v>
      </c>
      <c r="J71">
        <v>1063</v>
      </c>
    </row>
    <row r="72" spans="1:10" ht="12.75">
      <c r="A72">
        <v>4</v>
      </c>
      <c r="B72">
        <v>2015</v>
      </c>
      <c r="D72">
        <v>37820</v>
      </c>
      <c r="E72" s="11">
        <v>42089</v>
      </c>
      <c r="F72">
        <v>564</v>
      </c>
      <c r="G72">
        <v>150</v>
      </c>
      <c r="H72">
        <f t="shared" si="1"/>
        <v>714</v>
      </c>
      <c r="I72" s="11">
        <v>42094</v>
      </c>
      <c r="J72">
        <v>1065</v>
      </c>
    </row>
    <row r="73" spans="1:10" ht="12.75">
      <c r="A73">
        <v>5</v>
      </c>
      <c r="B73">
        <v>2015</v>
      </c>
      <c r="D73">
        <v>37935</v>
      </c>
      <c r="E73" s="11">
        <v>42116</v>
      </c>
      <c r="F73">
        <v>510</v>
      </c>
      <c r="G73">
        <v>150</v>
      </c>
      <c r="H73">
        <f t="shared" si="1"/>
        <v>660</v>
      </c>
      <c r="I73" s="11">
        <v>42130</v>
      </c>
      <c r="J73">
        <v>1067</v>
      </c>
    </row>
    <row r="74" spans="1:10" ht="12.75">
      <c r="A74">
        <v>6</v>
      </c>
      <c r="B74">
        <v>2015</v>
      </c>
      <c r="D74">
        <v>38082</v>
      </c>
      <c r="E74" s="11">
        <v>42145</v>
      </c>
      <c r="F74">
        <v>486</v>
      </c>
      <c r="G74">
        <v>150</v>
      </c>
      <c r="H74">
        <f t="shared" si="1"/>
        <v>636</v>
      </c>
      <c r="I74" s="11">
        <v>42154</v>
      </c>
      <c r="J74">
        <v>1072</v>
      </c>
    </row>
    <row r="75" spans="1:10" ht="12.75">
      <c r="A75">
        <v>7</v>
      </c>
      <c r="B75">
        <v>2015</v>
      </c>
      <c r="D75">
        <v>38231</v>
      </c>
      <c r="E75" s="11">
        <v>42181</v>
      </c>
      <c r="F75">
        <v>538</v>
      </c>
      <c r="G75">
        <v>150</v>
      </c>
      <c r="H75">
        <f t="shared" si="1"/>
        <v>688</v>
      </c>
      <c r="I75" s="11">
        <v>42200</v>
      </c>
      <c r="J75">
        <v>1073</v>
      </c>
    </row>
    <row r="76" spans="1:10" ht="12.75">
      <c r="A76">
        <v>8</v>
      </c>
      <c r="B76">
        <v>2015</v>
      </c>
      <c r="D76">
        <v>38320</v>
      </c>
      <c r="E76" s="11">
        <v>42212</v>
      </c>
      <c r="F76">
        <v>545</v>
      </c>
      <c r="G76">
        <v>150</v>
      </c>
      <c r="H76">
        <f t="shared" si="1"/>
        <v>695</v>
      </c>
      <c r="I76" s="11">
        <v>42244</v>
      </c>
      <c r="J76">
        <v>1076</v>
      </c>
    </row>
    <row r="77" spans="1:10" ht="12.75">
      <c r="A77">
        <v>9</v>
      </c>
      <c r="B77">
        <v>2015</v>
      </c>
      <c r="D77">
        <v>38395</v>
      </c>
      <c r="E77" s="11">
        <v>42240</v>
      </c>
      <c r="F77">
        <v>1067</v>
      </c>
      <c r="G77">
        <v>150</v>
      </c>
      <c r="H77">
        <f t="shared" si="1"/>
        <v>1217</v>
      </c>
      <c r="I77" s="11">
        <v>42244</v>
      </c>
      <c r="J77">
        <v>1076</v>
      </c>
    </row>
    <row r="78" spans="1:10" ht="12.75">
      <c r="A78">
        <v>10</v>
      </c>
      <c r="B78">
        <v>2015</v>
      </c>
      <c r="D78">
        <v>38532</v>
      </c>
      <c r="E78" s="11">
        <v>42272</v>
      </c>
      <c r="F78">
        <v>551</v>
      </c>
      <c r="G78">
        <v>150</v>
      </c>
      <c r="H78">
        <f t="shared" si="1"/>
        <v>701</v>
      </c>
      <c r="I78" s="11">
        <v>42294</v>
      </c>
      <c r="J78">
        <v>1085</v>
      </c>
    </row>
    <row r="79" spans="1:10" ht="12.75">
      <c r="A79">
        <v>11</v>
      </c>
      <c r="B79">
        <v>2015</v>
      </c>
      <c r="D79">
        <v>38665</v>
      </c>
      <c r="E79" s="11">
        <v>42300</v>
      </c>
      <c r="F79">
        <v>498</v>
      </c>
      <c r="G79">
        <v>150</v>
      </c>
      <c r="H79">
        <f t="shared" si="1"/>
        <v>648</v>
      </c>
      <c r="I79" s="11">
        <v>42308</v>
      </c>
      <c r="J79">
        <v>1087</v>
      </c>
    </row>
    <row r="80" spans="1:10" ht="12.75">
      <c r="A80">
        <v>12</v>
      </c>
      <c r="B80">
        <v>2015</v>
      </c>
      <c r="D80">
        <v>38828</v>
      </c>
      <c r="E80" s="11">
        <v>42338</v>
      </c>
      <c r="F80">
        <v>450</v>
      </c>
      <c r="G80">
        <v>150</v>
      </c>
      <c r="H80">
        <f t="shared" si="1"/>
        <v>600</v>
      </c>
      <c r="I80" s="11">
        <v>42340</v>
      </c>
      <c r="J80">
        <v>1092</v>
      </c>
    </row>
    <row r="81" spans="1:10" ht="12.75">
      <c r="A81">
        <v>1</v>
      </c>
      <c r="B81">
        <v>2016</v>
      </c>
      <c r="D81">
        <v>38932</v>
      </c>
      <c r="E81" s="11">
        <v>42361</v>
      </c>
      <c r="F81">
        <v>450</v>
      </c>
      <c r="G81">
        <v>150</v>
      </c>
      <c r="H81">
        <f>F81+G81</f>
        <v>600</v>
      </c>
      <c r="I81" s="11">
        <v>42369</v>
      </c>
      <c r="J81">
        <v>1095</v>
      </c>
    </row>
    <row r="82" spans="1:10" ht="12.75">
      <c r="A82">
        <v>2</v>
      </c>
      <c r="B82">
        <v>2016</v>
      </c>
      <c r="D82">
        <v>39024</v>
      </c>
      <c r="E82" s="11">
        <v>42394</v>
      </c>
      <c r="F82">
        <v>450</v>
      </c>
      <c r="G82">
        <v>150</v>
      </c>
      <c r="H82">
        <f>F82+G82</f>
        <v>600</v>
      </c>
      <c r="I82" s="11">
        <v>42397</v>
      </c>
      <c r="J82">
        <v>1098</v>
      </c>
    </row>
    <row r="83" spans="1:10" ht="12.75">
      <c r="A83">
        <v>3</v>
      </c>
      <c r="B83">
        <v>2016</v>
      </c>
      <c r="D83">
        <v>39150</v>
      </c>
      <c r="E83" s="11">
        <v>42423</v>
      </c>
      <c r="F83">
        <v>504</v>
      </c>
      <c r="G83">
        <v>150</v>
      </c>
      <c r="H83">
        <f>F83+G83</f>
        <v>654</v>
      </c>
      <c r="I83" s="11">
        <v>42452</v>
      </c>
      <c r="J83">
        <v>1107</v>
      </c>
    </row>
    <row r="84" spans="1:10" ht="12.75">
      <c r="A84">
        <v>4</v>
      </c>
      <c r="B84">
        <v>2016</v>
      </c>
      <c r="D84">
        <v>39318</v>
      </c>
      <c r="E84" s="11">
        <v>42453</v>
      </c>
      <c r="F84">
        <v>622</v>
      </c>
      <c r="G84">
        <v>150</v>
      </c>
      <c r="H84">
        <f>F84+G84</f>
        <v>772</v>
      </c>
      <c r="I84" s="11">
        <v>42481</v>
      </c>
      <c r="J84">
        <v>1111</v>
      </c>
    </row>
    <row r="85" spans="1:10" ht="12.75">
      <c r="A85">
        <v>5</v>
      </c>
      <c r="B85">
        <v>2016</v>
      </c>
      <c r="D85">
        <v>39450</v>
      </c>
      <c r="E85" s="11">
        <v>42482</v>
      </c>
      <c r="F85">
        <v>510</v>
      </c>
      <c r="G85">
        <v>150</v>
      </c>
      <c r="H85">
        <f>F85+G85</f>
        <v>660</v>
      </c>
      <c r="I85" s="11">
        <v>42489</v>
      </c>
      <c r="J85">
        <v>1115</v>
      </c>
    </row>
    <row r="86" spans="1:5" ht="12.75">
      <c r="A86">
        <v>6</v>
      </c>
      <c r="B86">
        <v>2016</v>
      </c>
      <c r="E86" s="11"/>
    </row>
    <row r="87" spans="1:5" ht="12.75">
      <c r="A87">
        <v>7</v>
      </c>
      <c r="B87">
        <v>2016</v>
      </c>
      <c r="E87" s="11"/>
    </row>
    <row r="88" spans="1:5" ht="12.75">
      <c r="A88">
        <v>8</v>
      </c>
      <c r="B88">
        <v>2016</v>
      </c>
      <c r="E88" s="11"/>
    </row>
    <row r="89" spans="1:5" ht="12.75">
      <c r="A89">
        <v>9</v>
      </c>
      <c r="B89">
        <v>2016</v>
      </c>
      <c r="E89" s="11"/>
    </row>
    <row r="90" spans="1:5" ht="12.75">
      <c r="A90">
        <v>10</v>
      </c>
      <c r="B90">
        <v>2016</v>
      </c>
      <c r="E90" s="11"/>
    </row>
    <row r="91" spans="1:5" ht="12.75">
      <c r="A91">
        <v>11</v>
      </c>
      <c r="B91">
        <v>2016</v>
      </c>
      <c r="E91" s="11"/>
    </row>
    <row r="92" spans="1:5" ht="12.75">
      <c r="A92">
        <v>12</v>
      </c>
      <c r="B92">
        <v>2016</v>
      </c>
      <c r="E92" s="11"/>
    </row>
    <row r="93" spans="1:5" ht="12.75">
      <c r="A93">
        <v>1</v>
      </c>
      <c r="E93" s="11"/>
    </row>
    <row r="94" ht="12.75">
      <c r="E94" s="11"/>
    </row>
    <row r="95" ht="12.75">
      <c r="E95" s="11"/>
    </row>
    <row r="96" ht="12.75">
      <c r="E96" s="11"/>
    </row>
    <row r="97" ht="12.75">
      <c r="E97" s="11"/>
    </row>
    <row r="98" ht="12.75">
      <c r="E98" s="11"/>
    </row>
    <row r="99" ht="12.75">
      <c r="E99" s="11"/>
    </row>
    <row r="100" ht="12.75">
      <c r="E100" s="11"/>
    </row>
    <row r="101" ht="12.75">
      <c r="E101" s="11"/>
    </row>
    <row r="102" ht="12.75">
      <c r="E102" s="11"/>
    </row>
    <row r="103" ht="12.75">
      <c r="E103" s="11"/>
    </row>
    <row r="104" ht="12.75">
      <c r="E104" s="11"/>
    </row>
    <row r="105" ht="12.75">
      <c r="E105" s="11"/>
    </row>
    <row r="106" ht="12.75">
      <c r="E106" s="11"/>
    </row>
    <row r="107" ht="12.75">
      <c r="E107" s="11"/>
    </row>
    <row r="108" ht="12.75">
      <c r="E108" s="11"/>
    </row>
    <row r="109" ht="12.75">
      <c r="E109" s="11"/>
    </row>
    <row r="110" ht="12.75">
      <c r="E110" s="11"/>
    </row>
    <row r="111" ht="12.75">
      <c r="E111" s="11"/>
    </row>
    <row r="112" ht="12.75">
      <c r="E112" s="11"/>
    </row>
    <row r="113" ht="12.75">
      <c r="E113" s="11"/>
    </row>
    <row r="114" ht="12.75">
      <c r="E114" s="11"/>
    </row>
    <row r="115" ht="12.75">
      <c r="E115" s="11"/>
    </row>
    <row r="116" ht="12.75">
      <c r="E116" s="11"/>
    </row>
    <row r="117" ht="12.75">
      <c r="E117" s="11"/>
    </row>
    <row r="118" ht="12.75">
      <c r="E118" s="11"/>
    </row>
    <row r="119" ht="12.75">
      <c r="E119" s="11"/>
    </row>
    <row r="120" ht="12.75">
      <c r="E120" s="11"/>
    </row>
    <row r="121" ht="12.75">
      <c r="E121" s="11"/>
    </row>
    <row r="122" ht="12.75">
      <c r="E122" s="11"/>
    </row>
    <row r="123" ht="12.75">
      <c r="E123" s="11"/>
    </row>
    <row r="124" ht="12.75">
      <c r="E124" s="11"/>
    </row>
    <row r="125" ht="12.75">
      <c r="E125" s="11"/>
    </row>
    <row r="126" ht="12.75">
      <c r="E126" s="11"/>
    </row>
    <row r="127" ht="12.75">
      <c r="E127" s="11"/>
    </row>
    <row r="128" ht="12.75">
      <c r="E128" s="11"/>
    </row>
    <row r="129" ht="12.75">
      <c r="E129" s="11"/>
    </row>
    <row r="130" ht="12.75">
      <c r="E130" s="11"/>
    </row>
    <row r="131" ht="12.75">
      <c r="E131" s="11"/>
    </row>
    <row r="132" ht="12.75">
      <c r="E132" s="11"/>
    </row>
    <row r="133" ht="12.75">
      <c r="E133" s="11"/>
    </row>
    <row r="134" ht="12.75">
      <c r="E134" s="11"/>
    </row>
    <row r="135" ht="12.75">
      <c r="E135" s="11"/>
    </row>
    <row r="136" ht="12.75">
      <c r="E136" s="11"/>
    </row>
    <row r="137" ht="12.75">
      <c r="E137" s="11"/>
    </row>
    <row r="138" ht="12.75">
      <c r="E138" s="11"/>
    </row>
    <row r="139" ht="12.75">
      <c r="E139" s="11"/>
    </row>
    <row r="140" ht="12.75">
      <c r="E140" s="11"/>
    </row>
    <row r="141" ht="12.75">
      <c r="E141" s="11"/>
    </row>
    <row r="142" ht="12.75">
      <c r="E142" s="11"/>
    </row>
    <row r="143" ht="12.75">
      <c r="E143" s="11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ht="12.75"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  <row r="179" ht="12.75">
      <c r="E179" s="11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ht="12.75">
      <c r="E189" s="11"/>
    </row>
    <row r="190" ht="12.75">
      <c r="E190" s="11"/>
    </row>
    <row r="191" ht="12.75">
      <c r="E191" s="11"/>
    </row>
    <row r="192" ht="12.75">
      <c r="E192" s="11"/>
    </row>
    <row r="193" ht="12.75">
      <c r="E193" s="11"/>
    </row>
    <row r="194" ht="12.75">
      <c r="E194" s="11"/>
    </row>
    <row r="195" ht="12.75">
      <c r="E195" s="11"/>
    </row>
    <row r="196" ht="12.75">
      <c r="E196" s="11"/>
    </row>
    <row r="197" ht="12.75">
      <c r="E197" s="11"/>
    </row>
    <row r="198" ht="12.75">
      <c r="E198" s="11"/>
    </row>
    <row r="199" ht="12.75">
      <c r="E199" s="11"/>
    </row>
    <row r="200" ht="12.75">
      <c r="E200" s="11"/>
    </row>
    <row r="201" ht="12.75">
      <c r="E201" s="11"/>
    </row>
    <row r="202" ht="12.75">
      <c r="E202" s="11"/>
    </row>
    <row r="203" ht="12.75">
      <c r="E203" s="11"/>
    </row>
    <row r="204" ht="12.75">
      <c r="E204" s="11"/>
    </row>
    <row r="205" ht="12.75">
      <c r="E205" s="11"/>
    </row>
    <row r="206" ht="12.75">
      <c r="E206" s="11"/>
    </row>
    <row r="207" ht="12.75">
      <c r="E207" s="11"/>
    </row>
    <row r="208" ht="12.75">
      <c r="E208" s="11"/>
    </row>
    <row r="209" ht="12.75">
      <c r="E209" s="11"/>
    </row>
    <row r="210" ht="12.75">
      <c r="E210" s="11"/>
    </row>
    <row r="211" ht="12.75">
      <c r="E211" s="11"/>
    </row>
    <row r="212" ht="12.75">
      <c r="E212" s="11"/>
    </row>
    <row r="213" ht="12.75">
      <c r="E213" s="11"/>
    </row>
    <row r="214" ht="12.75">
      <c r="E214" s="11"/>
    </row>
    <row r="215" ht="12.75">
      <c r="E215" s="11"/>
    </row>
    <row r="216" ht="12.75">
      <c r="E216" s="11"/>
    </row>
    <row r="217" ht="12.75">
      <c r="E217" s="11"/>
    </row>
    <row r="218" ht="12.75">
      <c r="E218" s="11"/>
    </row>
    <row r="219" ht="12.75">
      <c r="E219" s="11"/>
    </row>
    <row r="220" ht="12.75">
      <c r="E220" s="11"/>
    </row>
    <row r="221" ht="12.75">
      <c r="E221" s="11"/>
    </row>
    <row r="222" ht="12.75">
      <c r="E222" s="11"/>
    </row>
    <row r="223" ht="12.75">
      <c r="E223" s="11"/>
    </row>
    <row r="224" ht="12.75">
      <c r="E224" s="11"/>
    </row>
    <row r="225" ht="12.75">
      <c r="E225" s="11"/>
    </row>
    <row r="226" ht="12.75">
      <c r="E226" s="11"/>
    </row>
    <row r="227" ht="12.75">
      <c r="E227" s="11"/>
    </row>
    <row r="228" ht="12.75">
      <c r="E228" s="11"/>
    </row>
    <row r="229" ht="12.75">
      <c r="E229" s="11"/>
    </row>
    <row r="230" ht="12.75">
      <c r="E230" s="11"/>
    </row>
    <row r="231" ht="12.75">
      <c r="E231" s="11"/>
    </row>
    <row r="232" ht="12.75">
      <c r="E232" s="11"/>
    </row>
    <row r="233" ht="12.75">
      <c r="E233" s="11"/>
    </row>
    <row r="234" ht="12.75">
      <c r="E234" s="11"/>
    </row>
    <row r="235" ht="12.75">
      <c r="E235" s="11"/>
    </row>
    <row r="236" ht="12.75">
      <c r="E236" s="11"/>
    </row>
    <row r="237" ht="12.75">
      <c r="E237" s="11"/>
    </row>
    <row r="238" ht="12.75">
      <c r="E238" s="11"/>
    </row>
    <row r="239" ht="12.75">
      <c r="E239" s="11"/>
    </row>
    <row r="240" ht="12.75">
      <c r="E240" s="11"/>
    </row>
    <row r="241" ht="12.75">
      <c r="E241" s="11"/>
    </row>
    <row r="242" ht="12.75">
      <c r="E242" s="11"/>
    </row>
    <row r="243" ht="12.75">
      <c r="E243" s="11"/>
    </row>
    <row r="244" ht="12.75">
      <c r="E244" s="11"/>
    </row>
    <row r="245" ht="12.75">
      <c r="E245" s="11"/>
    </row>
    <row r="246" ht="12.75">
      <c r="E246" s="11"/>
    </row>
    <row r="247" ht="12.75">
      <c r="E247" s="11"/>
    </row>
    <row r="248" ht="12.75">
      <c r="E248" s="11"/>
    </row>
    <row r="249" ht="12.75">
      <c r="E249" s="11"/>
    </row>
    <row r="250" ht="12.75">
      <c r="E250" s="11"/>
    </row>
    <row r="251" ht="12.75">
      <c r="E251" s="11"/>
    </row>
    <row r="252" ht="12.75">
      <c r="E252" s="11"/>
    </row>
    <row r="253" ht="12.75">
      <c r="E253" s="11"/>
    </row>
    <row r="254" ht="12.75">
      <c r="E254" s="11"/>
    </row>
    <row r="255" ht="12.75">
      <c r="E255" s="11"/>
    </row>
    <row r="256" ht="12.75">
      <c r="E256" s="11"/>
    </row>
    <row r="257" ht="12.75">
      <c r="E257" s="11"/>
    </row>
    <row r="258" ht="12.75">
      <c r="E258" s="11"/>
    </row>
    <row r="259" ht="12.75">
      <c r="E259" s="11"/>
    </row>
    <row r="260" ht="12.75">
      <c r="E260" s="11"/>
    </row>
    <row r="261" ht="12.75">
      <c r="E261" s="11"/>
    </row>
    <row r="262" ht="12.75">
      <c r="E262" s="11"/>
    </row>
    <row r="263" ht="12.75">
      <c r="E263" s="11"/>
    </row>
    <row r="264" ht="12.75">
      <c r="E264" s="11"/>
    </row>
    <row r="265" ht="12.75">
      <c r="E265" s="11"/>
    </row>
    <row r="266" ht="12.75">
      <c r="E266" s="11"/>
    </row>
    <row r="267" ht="12.75">
      <c r="E267" s="11"/>
    </row>
    <row r="268" ht="12.75">
      <c r="E268" s="11"/>
    </row>
    <row r="269" ht="12.75">
      <c r="E269" s="11"/>
    </row>
    <row r="270" ht="12.75">
      <c r="E270" s="11"/>
    </row>
    <row r="271" ht="12.75">
      <c r="E271" s="11"/>
    </row>
    <row r="272" ht="12.75">
      <c r="E272" s="11"/>
    </row>
    <row r="273" ht="12.75">
      <c r="E273" s="11"/>
    </row>
    <row r="274" ht="12.75">
      <c r="E274" s="11"/>
    </row>
    <row r="275" ht="12.75">
      <c r="E275" s="11"/>
    </row>
    <row r="276" ht="12.75">
      <c r="E276" s="11"/>
    </row>
    <row r="277" ht="12.75">
      <c r="E277" s="11"/>
    </row>
    <row r="278" ht="12.75">
      <c r="E278" s="11"/>
    </row>
    <row r="279" ht="12.75">
      <c r="E279" s="11"/>
    </row>
    <row r="280" ht="12.75">
      <c r="E280" s="11"/>
    </row>
    <row r="281" ht="12.75">
      <c r="E281" s="11"/>
    </row>
    <row r="282" ht="12.75">
      <c r="E282" s="11"/>
    </row>
    <row r="283" ht="12.75">
      <c r="E283" s="11"/>
    </row>
    <row r="284" ht="12.75">
      <c r="E284" s="11"/>
    </row>
    <row r="285" ht="12.75">
      <c r="E285" s="11"/>
    </row>
    <row r="286" ht="12.75">
      <c r="E286" s="11"/>
    </row>
    <row r="287" ht="12.75">
      <c r="E287" s="11"/>
    </row>
    <row r="288" ht="12.75">
      <c r="E288" s="11"/>
    </row>
    <row r="289" ht="12.75">
      <c r="E289" s="11"/>
    </row>
    <row r="290" ht="12.75">
      <c r="E290" s="11"/>
    </row>
    <row r="291" ht="12.75">
      <c r="E291" s="11"/>
    </row>
    <row r="292" ht="12.75">
      <c r="E292" s="11"/>
    </row>
    <row r="293" ht="12.75">
      <c r="E293" s="11"/>
    </row>
    <row r="294" ht="12.75">
      <c r="E294" s="11"/>
    </row>
    <row r="295" ht="12.75">
      <c r="E295" s="11"/>
    </row>
    <row r="296" ht="12.75">
      <c r="E296" s="11"/>
    </row>
    <row r="297" ht="12.75">
      <c r="E297" s="11"/>
    </row>
    <row r="298" ht="12.75">
      <c r="E298" s="11"/>
    </row>
    <row r="299" ht="12.75">
      <c r="E299" s="11"/>
    </row>
    <row r="300" ht="12.75">
      <c r="E300" s="11"/>
    </row>
    <row r="301" ht="12.75">
      <c r="E301" s="11"/>
    </row>
    <row r="302" ht="12.75">
      <c r="E302" s="11"/>
    </row>
    <row r="303" ht="12.75">
      <c r="E303" s="11"/>
    </row>
    <row r="304" ht="12.75">
      <c r="E304" s="11"/>
    </row>
    <row r="305" ht="12.75">
      <c r="E305" s="11"/>
    </row>
    <row r="306" ht="12.75">
      <c r="E306" s="11"/>
    </row>
    <row r="307" ht="12.75">
      <c r="E307" s="11"/>
    </row>
    <row r="308" ht="12.75">
      <c r="E308" s="11"/>
    </row>
    <row r="309" ht="12.75">
      <c r="E309" s="11"/>
    </row>
    <row r="310" ht="12.75">
      <c r="E310" s="11"/>
    </row>
    <row r="311" ht="12.75">
      <c r="E311" s="11"/>
    </row>
    <row r="312" ht="12.75">
      <c r="E312" s="11"/>
    </row>
    <row r="313" ht="12.75">
      <c r="E313" s="11"/>
    </row>
    <row r="314" ht="12.75">
      <c r="E314" s="11"/>
    </row>
    <row r="315" ht="12.75">
      <c r="E315" s="11"/>
    </row>
    <row r="316" ht="12.75">
      <c r="E316" s="11"/>
    </row>
    <row r="317" ht="12.75">
      <c r="E317" s="11"/>
    </row>
    <row r="318" ht="12.75">
      <c r="E318" s="11"/>
    </row>
    <row r="319" ht="12.75">
      <c r="E319" s="11"/>
    </row>
    <row r="320" ht="12.75">
      <c r="E320" s="11"/>
    </row>
    <row r="321" ht="12.75">
      <c r="E321" s="11"/>
    </row>
    <row r="322" ht="12.75">
      <c r="E322" s="11"/>
    </row>
    <row r="323" ht="12.75">
      <c r="E323" s="11"/>
    </row>
    <row r="324" ht="12.75">
      <c r="E324" s="11"/>
    </row>
    <row r="325" ht="12.75">
      <c r="E325" s="11"/>
    </row>
    <row r="326" ht="12.75">
      <c r="E326" s="11"/>
    </row>
    <row r="327" ht="12.75">
      <c r="E327" s="11"/>
    </row>
    <row r="328" ht="12.75">
      <c r="E328" s="11"/>
    </row>
    <row r="329" ht="12.75">
      <c r="E329" s="11"/>
    </row>
    <row r="330" ht="12.75">
      <c r="E330" s="11"/>
    </row>
    <row r="331" ht="12.75">
      <c r="E331" s="11"/>
    </row>
    <row r="332" ht="12.75">
      <c r="E332" s="11"/>
    </row>
    <row r="333" ht="12.75">
      <c r="E333" s="11"/>
    </row>
    <row r="334" ht="12.75">
      <c r="E334" s="11"/>
    </row>
    <row r="335" ht="12.75">
      <c r="E335" s="11"/>
    </row>
    <row r="336" ht="12.75">
      <c r="E336" s="11"/>
    </row>
    <row r="337" ht="12.75">
      <c r="E337" s="11"/>
    </row>
    <row r="338" ht="12.75">
      <c r="E338" s="11"/>
    </row>
    <row r="339" ht="12.75">
      <c r="E339" s="11"/>
    </row>
    <row r="340" ht="12.75">
      <c r="E340" s="11"/>
    </row>
    <row r="341" ht="12.75">
      <c r="E341" s="11"/>
    </row>
    <row r="342" ht="12.75">
      <c r="E342" s="11"/>
    </row>
    <row r="343" ht="12.75">
      <c r="E343" s="11"/>
    </row>
    <row r="344" ht="12.75">
      <c r="E344" s="11"/>
    </row>
    <row r="345" ht="12.75">
      <c r="E345" s="11"/>
    </row>
    <row r="346" ht="12.75">
      <c r="E346" s="11"/>
    </row>
    <row r="347" ht="12.75">
      <c r="E347" s="11"/>
    </row>
    <row r="348" ht="12.75">
      <c r="E348" s="11"/>
    </row>
    <row r="349" ht="12.75">
      <c r="E349" s="11"/>
    </row>
    <row r="350" ht="12.75">
      <c r="E350" s="11"/>
    </row>
    <row r="351" ht="12.75">
      <c r="E351" s="11"/>
    </row>
    <row r="352" ht="12.75">
      <c r="E352" s="11"/>
    </row>
    <row r="353" ht="12.75">
      <c r="E353" s="11"/>
    </row>
    <row r="354" ht="12.75">
      <c r="E354" s="11"/>
    </row>
    <row r="355" ht="12.75">
      <c r="E355" s="11"/>
    </row>
    <row r="356" ht="12.75">
      <c r="E356" s="11"/>
    </row>
    <row r="357" ht="12.75">
      <c r="E357" s="11"/>
    </row>
    <row r="358" ht="12.75">
      <c r="E358" s="11"/>
    </row>
    <row r="359" ht="12.75">
      <c r="E359" s="11"/>
    </row>
    <row r="360" ht="12.75">
      <c r="E360" s="11"/>
    </row>
    <row r="361" ht="12.75">
      <c r="E361" s="11"/>
    </row>
    <row r="362" ht="12.75">
      <c r="E362" s="11"/>
    </row>
    <row r="363" ht="12.75">
      <c r="E363" s="11"/>
    </row>
    <row r="364" ht="12.75">
      <c r="E364" s="11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  <row r="394" ht="12.75">
      <c r="E394" s="11"/>
    </row>
    <row r="395" ht="12.75">
      <c r="E395" s="11"/>
    </row>
    <row r="396" ht="12.75">
      <c r="E396" s="11"/>
    </row>
    <row r="397" ht="12.75">
      <c r="E397" s="11"/>
    </row>
    <row r="398" ht="12.75">
      <c r="E398" s="11"/>
    </row>
    <row r="399" ht="12.75">
      <c r="E399" s="11"/>
    </row>
    <row r="400" ht="12.75">
      <c r="E400" s="11"/>
    </row>
    <row r="401" ht="12.75">
      <c r="E401" s="11"/>
    </row>
    <row r="402" ht="12.75">
      <c r="E402" s="11"/>
    </row>
    <row r="403" ht="12.75">
      <c r="E403" s="11"/>
    </row>
    <row r="404" ht="12.75">
      <c r="E404" s="11"/>
    </row>
    <row r="405" ht="12.75">
      <c r="E405" s="11"/>
    </row>
    <row r="406" ht="12.75">
      <c r="E406" s="11"/>
    </row>
    <row r="407" ht="12.75">
      <c r="E407" s="11"/>
    </row>
    <row r="408" ht="12.75">
      <c r="E408" s="11"/>
    </row>
    <row r="409" ht="12.75">
      <c r="E409" s="11"/>
    </row>
    <row r="410" ht="12.75">
      <c r="E410" s="11"/>
    </row>
    <row r="411" ht="12.75">
      <c r="E411" s="11"/>
    </row>
    <row r="412" ht="12.75">
      <c r="E412" s="11"/>
    </row>
    <row r="413" ht="12.75">
      <c r="E413" s="11"/>
    </row>
    <row r="414" ht="12.75">
      <c r="E414" s="11"/>
    </row>
    <row r="415" ht="12.75">
      <c r="E415" s="11"/>
    </row>
    <row r="416" ht="12.75">
      <c r="E416" s="11"/>
    </row>
    <row r="417" ht="12.75">
      <c r="E417" s="11"/>
    </row>
    <row r="418" ht="12.75">
      <c r="E418" s="11"/>
    </row>
    <row r="419" ht="12.75">
      <c r="E419" s="11"/>
    </row>
    <row r="420" ht="12.75">
      <c r="E420" s="11"/>
    </row>
    <row r="421" ht="12.75">
      <c r="E421" s="11"/>
    </row>
    <row r="422" ht="12.75">
      <c r="E422" s="11"/>
    </row>
    <row r="423" ht="12.75">
      <c r="E423" s="11"/>
    </row>
    <row r="424" ht="12.75">
      <c r="E424" s="11"/>
    </row>
    <row r="425" ht="12.75">
      <c r="E425" s="11"/>
    </row>
    <row r="426" ht="12.75">
      <c r="E426" s="11"/>
    </row>
    <row r="427" ht="12.75">
      <c r="E427" s="11"/>
    </row>
    <row r="428" ht="12.75">
      <c r="E428" s="11"/>
    </row>
    <row r="429" ht="12.75">
      <c r="E429" s="11"/>
    </row>
    <row r="430" ht="12.75">
      <c r="E430" s="11"/>
    </row>
    <row r="431" ht="12.75">
      <c r="E431" s="11"/>
    </row>
    <row r="432" ht="12.75">
      <c r="E432" s="11"/>
    </row>
    <row r="433" ht="12.75">
      <c r="E433" s="11"/>
    </row>
    <row r="434" ht="12.75">
      <c r="E434" s="11"/>
    </row>
    <row r="435" ht="12.75">
      <c r="E435" s="11"/>
    </row>
    <row r="436" ht="12.75">
      <c r="E436" s="11"/>
    </row>
    <row r="437" ht="12.75">
      <c r="E437" s="11"/>
    </row>
    <row r="438" ht="12.75">
      <c r="E438" s="11"/>
    </row>
    <row r="439" ht="12.75">
      <c r="E439" s="11"/>
    </row>
    <row r="440" ht="12.75">
      <c r="E440" s="11"/>
    </row>
    <row r="441" ht="12.75">
      <c r="E441" s="11"/>
    </row>
    <row r="442" ht="12.75">
      <c r="E442" s="11"/>
    </row>
    <row r="443" ht="12.75">
      <c r="E443" s="11"/>
    </row>
    <row r="444" ht="12.75">
      <c r="E444" s="11"/>
    </row>
    <row r="445" ht="12.75">
      <c r="E445" s="11"/>
    </row>
    <row r="446" ht="12.75">
      <c r="E446" s="11"/>
    </row>
    <row r="447" ht="12.75">
      <c r="E447" s="11"/>
    </row>
    <row r="448" ht="12.75">
      <c r="E448" s="11"/>
    </row>
    <row r="449" ht="12.75">
      <c r="E449" s="11"/>
    </row>
    <row r="450" ht="12.75">
      <c r="E450" s="11"/>
    </row>
    <row r="451" ht="12.75">
      <c r="E451" s="11"/>
    </row>
    <row r="452" ht="12.75">
      <c r="E452" s="11"/>
    </row>
    <row r="453" ht="12.75">
      <c r="E453" s="11"/>
    </row>
    <row r="454" ht="12.75">
      <c r="E454" s="11"/>
    </row>
    <row r="455" ht="12.75">
      <c r="E455" s="11"/>
    </row>
    <row r="456" ht="12.75">
      <c r="E456" s="11"/>
    </row>
    <row r="457" ht="12.75">
      <c r="E457" s="11"/>
    </row>
    <row r="458" ht="12.75">
      <c r="E458" s="11"/>
    </row>
    <row r="459" ht="12.75">
      <c r="E459" s="11"/>
    </row>
    <row r="460" ht="12.75">
      <c r="E460" s="11"/>
    </row>
    <row r="461" ht="12.75">
      <c r="E461" s="11"/>
    </row>
    <row r="462" ht="12.75">
      <c r="E462" s="11"/>
    </row>
    <row r="463" ht="12.75">
      <c r="E463" s="11"/>
    </row>
    <row r="464" ht="12.75">
      <c r="E464" s="11"/>
    </row>
    <row r="465" ht="12.75">
      <c r="E465" s="11"/>
    </row>
    <row r="466" ht="12.75">
      <c r="E466" s="11"/>
    </row>
    <row r="467" ht="12.75">
      <c r="E467" s="11"/>
    </row>
    <row r="468" ht="12.75">
      <c r="E468" s="11"/>
    </row>
    <row r="469" ht="12.75">
      <c r="E469" s="11"/>
    </row>
    <row r="470" ht="12.75">
      <c r="E470" s="11"/>
    </row>
    <row r="471" ht="12.75">
      <c r="E471" s="11"/>
    </row>
    <row r="472" ht="12.75">
      <c r="E472" s="11"/>
    </row>
    <row r="473" ht="12.75">
      <c r="E473" s="11"/>
    </row>
    <row r="474" ht="12.75">
      <c r="E474" s="11"/>
    </row>
    <row r="475" ht="12.75">
      <c r="E475" s="11"/>
    </row>
    <row r="476" ht="12.75">
      <c r="E476" s="11"/>
    </row>
    <row r="477" ht="12.75">
      <c r="E477" s="11"/>
    </row>
    <row r="478" ht="12.75">
      <c r="E478" s="11"/>
    </row>
    <row r="479" ht="12.75">
      <c r="E479" s="11"/>
    </row>
    <row r="480" ht="12.75">
      <c r="E480" s="11"/>
    </row>
    <row r="481" ht="12.75">
      <c r="E481" s="11"/>
    </row>
    <row r="482" ht="12.75">
      <c r="E482" s="11"/>
    </row>
    <row r="483" ht="12.75">
      <c r="E483" s="11"/>
    </row>
    <row r="484" ht="12.75">
      <c r="E484" s="11"/>
    </row>
    <row r="485" ht="12.75">
      <c r="E485" s="11"/>
    </row>
    <row r="486" ht="12.75">
      <c r="E486" s="11"/>
    </row>
    <row r="487" ht="12.75">
      <c r="E487" s="11"/>
    </row>
    <row r="488" ht="12.75">
      <c r="E488" s="11"/>
    </row>
    <row r="489" ht="12.75">
      <c r="E489" s="11"/>
    </row>
    <row r="490" ht="12.75">
      <c r="E490" s="11"/>
    </row>
    <row r="491" ht="12.75">
      <c r="E491" s="11"/>
    </row>
    <row r="492" ht="12.75">
      <c r="E492" s="11"/>
    </row>
    <row r="493" ht="12.75">
      <c r="E493" s="11"/>
    </row>
    <row r="494" ht="12.75">
      <c r="E494" s="11"/>
    </row>
    <row r="495" ht="12.75">
      <c r="E495" s="11"/>
    </row>
    <row r="496" ht="12.75">
      <c r="E496" s="11"/>
    </row>
    <row r="497" ht="12.75">
      <c r="E497" s="11"/>
    </row>
    <row r="498" ht="12.75">
      <c r="E498" s="11"/>
    </row>
    <row r="499" ht="12.75">
      <c r="E499" s="11"/>
    </row>
    <row r="500" ht="12.75">
      <c r="E500" s="11"/>
    </row>
    <row r="501" ht="12.75">
      <c r="E501" s="11"/>
    </row>
    <row r="502" ht="12.75">
      <c r="E502" s="11"/>
    </row>
    <row r="503" ht="12.75">
      <c r="E503" s="11"/>
    </row>
    <row r="504" ht="12.75">
      <c r="E504" s="11"/>
    </row>
    <row r="505" ht="12.75">
      <c r="E505" s="11"/>
    </row>
    <row r="506" ht="12.75">
      <c r="E506" s="11"/>
    </row>
    <row r="507" ht="12.75">
      <c r="E507" s="11"/>
    </row>
    <row r="508" ht="12.75">
      <c r="E508" s="11"/>
    </row>
    <row r="509" ht="12.75">
      <c r="E509" s="11"/>
    </row>
    <row r="510" ht="12.75">
      <c r="E510" s="11"/>
    </row>
    <row r="511" ht="12.75">
      <c r="E511" s="11"/>
    </row>
    <row r="512" ht="12.75">
      <c r="E512" s="11"/>
    </row>
    <row r="513" ht="12.75">
      <c r="E513" s="11"/>
    </row>
    <row r="514" ht="12.75">
      <c r="E514" s="11"/>
    </row>
    <row r="515" ht="12.75">
      <c r="E515" s="11"/>
    </row>
    <row r="516" ht="12.75">
      <c r="E516" s="11"/>
    </row>
    <row r="517" ht="12.75">
      <c r="E517" s="11"/>
    </row>
    <row r="518" ht="12.75">
      <c r="E518" s="11"/>
    </row>
    <row r="519" ht="12.75">
      <c r="E519" s="11"/>
    </row>
    <row r="520" ht="12.75">
      <c r="E520" s="11"/>
    </row>
    <row r="521" ht="12.75">
      <c r="E521" s="11"/>
    </row>
    <row r="522" ht="12.75">
      <c r="E522" s="11"/>
    </row>
    <row r="523" ht="12.75">
      <c r="E523" s="11"/>
    </row>
    <row r="524" ht="12.75">
      <c r="E524" s="11"/>
    </row>
    <row r="525" ht="12.75">
      <c r="E525" s="11"/>
    </row>
    <row r="526" ht="12.75">
      <c r="E526" s="11"/>
    </row>
    <row r="527" ht="12.75">
      <c r="E527" s="11"/>
    </row>
    <row r="528" ht="12.75">
      <c r="E528" s="11"/>
    </row>
    <row r="529" ht="12.75">
      <c r="E529" s="11"/>
    </row>
    <row r="530" ht="12.75">
      <c r="E530" s="11"/>
    </row>
    <row r="531" ht="12.75">
      <c r="E531" s="11"/>
    </row>
    <row r="532" ht="12.75">
      <c r="E532" s="11"/>
    </row>
    <row r="533" ht="12.75">
      <c r="E533" s="11"/>
    </row>
    <row r="534" ht="12.75">
      <c r="E534" s="11"/>
    </row>
    <row r="535" ht="12.75">
      <c r="E535" s="11"/>
    </row>
    <row r="536" ht="12.75">
      <c r="E536" s="11"/>
    </row>
    <row r="537" ht="12.75">
      <c r="E537" s="11"/>
    </row>
    <row r="538" ht="12.75">
      <c r="E538" s="11"/>
    </row>
    <row r="539" ht="12.75">
      <c r="E539" s="11"/>
    </row>
    <row r="540" ht="12.75">
      <c r="E540" s="11"/>
    </row>
    <row r="541" ht="12.75">
      <c r="E541" s="11"/>
    </row>
    <row r="542" ht="12.75">
      <c r="E542" s="11"/>
    </row>
    <row r="543" ht="12.75">
      <c r="E543" s="11"/>
    </row>
    <row r="544" ht="12.75">
      <c r="E544" s="11"/>
    </row>
    <row r="545" ht="12.75">
      <c r="E545" s="11"/>
    </row>
    <row r="546" ht="12.75">
      <c r="E546" s="11"/>
    </row>
    <row r="547" ht="12.75">
      <c r="E547" s="11"/>
    </row>
    <row r="548" ht="12.75">
      <c r="E548" s="11"/>
    </row>
    <row r="549" ht="12.75">
      <c r="E549" s="11"/>
    </row>
    <row r="550" ht="12.75">
      <c r="E550" s="11"/>
    </row>
    <row r="551" ht="12.75">
      <c r="E551" s="11"/>
    </row>
    <row r="552" ht="12.75">
      <c r="E552" s="11"/>
    </row>
    <row r="553" ht="12.75">
      <c r="E553" s="11"/>
    </row>
    <row r="554" ht="12.75">
      <c r="E554" s="11"/>
    </row>
    <row r="555" ht="12.75">
      <c r="E555" s="11"/>
    </row>
    <row r="556" ht="12.75">
      <c r="E556" s="11"/>
    </row>
    <row r="557" ht="12.75">
      <c r="E557" s="11"/>
    </row>
    <row r="558" ht="12.75">
      <c r="E558" s="11"/>
    </row>
    <row r="559" ht="12.75">
      <c r="E559" s="11"/>
    </row>
    <row r="560" ht="12.75">
      <c r="E560" s="11"/>
    </row>
    <row r="561" ht="12.75">
      <c r="E561" s="11"/>
    </row>
    <row r="562" ht="12.75">
      <c r="E562" s="11"/>
    </row>
    <row r="563" ht="12.75">
      <c r="E563" s="11"/>
    </row>
    <row r="564" ht="12.75">
      <c r="E564" s="11"/>
    </row>
    <row r="565" ht="12.75">
      <c r="E565" s="11"/>
    </row>
    <row r="566" ht="12.75">
      <c r="E566" s="11"/>
    </row>
    <row r="567" ht="12.75">
      <c r="E567" s="11"/>
    </row>
    <row r="568" ht="12.75">
      <c r="E568" s="11"/>
    </row>
    <row r="569" ht="12.75">
      <c r="E569" s="11"/>
    </row>
    <row r="570" ht="12.75">
      <c r="E570" s="11"/>
    </row>
    <row r="571" ht="12.75">
      <c r="E571" s="11"/>
    </row>
    <row r="572" ht="12.75">
      <c r="E572" s="11"/>
    </row>
    <row r="573" ht="12.75">
      <c r="E573" s="11"/>
    </row>
    <row r="574" ht="12.75">
      <c r="E574" s="11"/>
    </row>
    <row r="575" ht="12.75">
      <c r="E575" s="11"/>
    </row>
    <row r="576" ht="12.75">
      <c r="E576" s="11"/>
    </row>
    <row r="577" ht="12.75">
      <c r="E577" s="11"/>
    </row>
    <row r="578" ht="12.75">
      <c r="E578" s="11"/>
    </row>
    <row r="579" ht="12.75">
      <c r="E579" s="11"/>
    </row>
    <row r="580" ht="12.75">
      <c r="E580" s="11"/>
    </row>
    <row r="581" ht="12.75">
      <c r="E581" s="11"/>
    </row>
    <row r="582" ht="12.75">
      <c r="E582" s="11"/>
    </row>
    <row r="583" ht="12.75">
      <c r="E583" s="11"/>
    </row>
    <row r="584" ht="12.75">
      <c r="E584" s="11"/>
    </row>
    <row r="585" ht="12.75">
      <c r="E585" s="11"/>
    </row>
    <row r="586" ht="12.75">
      <c r="E586" s="11"/>
    </row>
    <row r="587" ht="12.75">
      <c r="E587" s="11"/>
    </row>
    <row r="588" ht="12.75">
      <c r="E588" s="11"/>
    </row>
    <row r="589" ht="12.75">
      <c r="E589" s="11"/>
    </row>
    <row r="590" ht="12.75">
      <c r="E590" s="11"/>
    </row>
    <row r="591" ht="12.75">
      <c r="E591" s="11"/>
    </row>
    <row r="592" ht="12.75">
      <c r="E592" s="11"/>
    </row>
    <row r="593" ht="12.75">
      <c r="E593" s="11"/>
    </row>
    <row r="594" ht="12.75">
      <c r="E594" s="11"/>
    </row>
    <row r="595" ht="12.75">
      <c r="E595" s="11"/>
    </row>
    <row r="596" ht="12.75">
      <c r="E596" s="11"/>
    </row>
    <row r="597" ht="12.75">
      <c r="E597" s="11"/>
    </row>
    <row r="598" ht="12.75">
      <c r="E598" s="11"/>
    </row>
    <row r="599" ht="12.75">
      <c r="E599" s="11"/>
    </row>
    <row r="600" ht="12.75">
      <c r="E600" s="11"/>
    </row>
    <row r="601" ht="12.75">
      <c r="E601" s="11"/>
    </row>
    <row r="602" ht="12.75">
      <c r="E602" s="11"/>
    </row>
    <row r="603" ht="12.75">
      <c r="E603" s="11"/>
    </row>
    <row r="604" ht="12.75">
      <c r="E604" s="11"/>
    </row>
    <row r="605" ht="12.75">
      <c r="E605" s="11"/>
    </row>
    <row r="606" ht="12.75">
      <c r="E606" s="11"/>
    </row>
    <row r="607" ht="12.75">
      <c r="E607" s="11"/>
    </row>
    <row r="608" ht="12.75">
      <c r="E608" s="11"/>
    </row>
    <row r="609" ht="12.75">
      <c r="E609" s="11"/>
    </row>
    <row r="610" ht="12.75">
      <c r="E610" s="11"/>
    </row>
    <row r="611" ht="12.75">
      <c r="E611" s="11"/>
    </row>
    <row r="612" ht="12.75">
      <c r="E612" s="11"/>
    </row>
    <row r="613" ht="12.75">
      <c r="E613" s="11"/>
    </row>
    <row r="614" ht="12.75">
      <c r="E614" s="11"/>
    </row>
    <row r="615" ht="12.75">
      <c r="E615" s="11"/>
    </row>
    <row r="616" ht="12.75">
      <c r="E616" s="11"/>
    </row>
    <row r="617" ht="12.75">
      <c r="E617" s="11"/>
    </row>
    <row r="618" ht="12.75">
      <c r="E618" s="11"/>
    </row>
    <row r="619" ht="12.75">
      <c r="E619" s="11"/>
    </row>
    <row r="620" ht="12.75">
      <c r="E620" s="11"/>
    </row>
    <row r="621" ht="12.75">
      <c r="E621" s="11"/>
    </row>
    <row r="622" ht="12.75">
      <c r="E622" s="11"/>
    </row>
    <row r="623" ht="12.75">
      <c r="E623" s="11"/>
    </row>
    <row r="624" ht="12.75">
      <c r="E624" s="11"/>
    </row>
    <row r="625" ht="12.75">
      <c r="E625" s="11"/>
    </row>
    <row r="626" ht="12.75">
      <c r="E626" s="11"/>
    </row>
    <row r="627" ht="12.75">
      <c r="E627" s="11"/>
    </row>
    <row r="628" ht="12.75">
      <c r="E628" s="11"/>
    </row>
    <row r="629" ht="12.75">
      <c r="E629" s="11"/>
    </row>
    <row r="630" ht="12.75">
      <c r="E630" s="11"/>
    </row>
    <row r="631" ht="12.75">
      <c r="E631" s="11"/>
    </row>
    <row r="632" ht="12.75">
      <c r="E632" s="11"/>
    </row>
    <row r="633" ht="12.75">
      <c r="E633" s="11"/>
    </row>
    <row r="634" ht="12.75">
      <c r="E634" s="11"/>
    </row>
    <row r="635" ht="12.75">
      <c r="E635" s="11"/>
    </row>
    <row r="636" ht="12.75">
      <c r="E636" s="11"/>
    </row>
    <row r="637" ht="12.75">
      <c r="E637" s="11"/>
    </row>
    <row r="638" ht="12.75">
      <c r="E638" s="11"/>
    </row>
    <row r="639" ht="12.75">
      <c r="E639" s="11"/>
    </row>
    <row r="640" ht="12.75">
      <c r="E640" s="11"/>
    </row>
    <row r="641" ht="12.75">
      <c r="E641" s="11"/>
    </row>
    <row r="642" ht="12.75">
      <c r="E642" s="11"/>
    </row>
    <row r="643" ht="12.75">
      <c r="E643" s="11"/>
    </row>
    <row r="644" ht="12.75">
      <c r="E644" s="11"/>
    </row>
    <row r="645" ht="12.75">
      <c r="E645" s="11"/>
    </row>
    <row r="646" ht="12.75">
      <c r="E646" s="11"/>
    </row>
    <row r="647" ht="12.75">
      <c r="E647" s="11"/>
    </row>
    <row r="648" ht="12.75">
      <c r="E648" s="11"/>
    </row>
    <row r="649" ht="12.75">
      <c r="E649" s="11"/>
    </row>
    <row r="650" ht="12.75">
      <c r="E650" s="11"/>
    </row>
    <row r="651" ht="12.75">
      <c r="E651" s="11"/>
    </row>
    <row r="652" ht="12.75">
      <c r="E652" s="11"/>
    </row>
    <row r="653" ht="12.75">
      <c r="E653" s="11"/>
    </row>
    <row r="654" ht="12.75">
      <c r="E654" s="11"/>
    </row>
    <row r="655" ht="12.75">
      <c r="E655" s="11"/>
    </row>
    <row r="656" ht="12.75">
      <c r="E656" s="11"/>
    </row>
    <row r="657" ht="12.75">
      <c r="E657" s="11"/>
    </row>
    <row r="658" ht="12.75">
      <c r="E658" s="11"/>
    </row>
    <row r="659" ht="12.75">
      <c r="E659" s="11"/>
    </row>
    <row r="660" ht="12.75">
      <c r="E660" s="11"/>
    </row>
    <row r="661" ht="12.75">
      <c r="E661" s="11"/>
    </row>
    <row r="662" ht="12.75">
      <c r="E662" s="11"/>
    </row>
    <row r="663" ht="12.75">
      <c r="E663" s="11"/>
    </row>
    <row r="664" ht="12.75">
      <c r="E664" s="11"/>
    </row>
    <row r="665" ht="12.75">
      <c r="E665" s="11"/>
    </row>
    <row r="666" ht="12.75">
      <c r="E666" s="11"/>
    </row>
    <row r="667" ht="12.75">
      <c r="E667" s="11"/>
    </row>
    <row r="668" ht="12.75">
      <c r="E668" s="11"/>
    </row>
    <row r="669" ht="12.75">
      <c r="E669" s="11"/>
    </row>
    <row r="670" ht="12.75">
      <c r="E670" s="11"/>
    </row>
    <row r="671" ht="12.75">
      <c r="E671" s="11"/>
    </row>
    <row r="672" ht="12.75">
      <c r="E672" s="11"/>
    </row>
    <row r="673" ht="12.75">
      <c r="E673" s="11"/>
    </row>
    <row r="674" ht="12.75">
      <c r="E674" s="11"/>
    </row>
    <row r="675" ht="12.75">
      <c r="E675" s="11"/>
    </row>
    <row r="676" ht="12.75">
      <c r="E676" s="11"/>
    </row>
    <row r="677" ht="12.75">
      <c r="E677" s="11"/>
    </row>
    <row r="678" ht="12.75">
      <c r="E678" s="11"/>
    </row>
    <row r="679" ht="12.75">
      <c r="E679" s="11"/>
    </row>
    <row r="680" ht="12.75">
      <c r="E680" s="11"/>
    </row>
    <row r="681" ht="12.75">
      <c r="E681" s="11"/>
    </row>
    <row r="682" ht="12.75">
      <c r="E682" s="11"/>
    </row>
    <row r="683" ht="12.75">
      <c r="E683" s="11"/>
    </row>
    <row r="684" ht="12.75">
      <c r="E684" s="11"/>
    </row>
    <row r="685" ht="12.75">
      <c r="E685" s="11"/>
    </row>
    <row r="686" ht="12.75">
      <c r="E686" s="11"/>
    </row>
    <row r="687" ht="12.75">
      <c r="E687" s="11"/>
    </row>
    <row r="688" ht="12.75">
      <c r="E688" s="11"/>
    </row>
    <row r="689" ht="12.75">
      <c r="E689" s="11"/>
    </row>
    <row r="690" ht="12.75">
      <c r="E690" s="11"/>
    </row>
    <row r="691" ht="12.75">
      <c r="E691" s="11"/>
    </row>
    <row r="692" ht="12.75">
      <c r="E692" s="11"/>
    </row>
    <row r="693" ht="12.75">
      <c r="E693" s="11"/>
    </row>
    <row r="694" ht="12.75">
      <c r="E694" s="11"/>
    </row>
    <row r="695" ht="12.75">
      <c r="E695" s="11"/>
    </row>
    <row r="696" ht="12.75">
      <c r="E696" s="11"/>
    </row>
    <row r="697" ht="12.75">
      <c r="E697" s="11"/>
    </row>
    <row r="698" ht="12.75">
      <c r="E698" s="11"/>
    </row>
    <row r="699" ht="12.75">
      <c r="E699" s="11"/>
    </row>
    <row r="700" ht="12.75">
      <c r="E700" s="11"/>
    </row>
    <row r="701" ht="12.75">
      <c r="E701" s="11"/>
    </row>
    <row r="702" ht="12.75">
      <c r="E702" s="11"/>
    </row>
    <row r="703" ht="12.75">
      <c r="E703" s="11"/>
    </row>
    <row r="704" ht="12.75">
      <c r="E704" s="11"/>
    </row>
    <row r="705" ht="12.75">
      <c r="E705" s="11"/>
    </row>
    <row r="706" ht="12.75">
      <c r="E706" s="11"/>
    </row>
    <row r="707" ht="12.75">
      <c r="E707" s="11"/>
    </row>
    <row r="708" ht="12.75">
      <c r="E708" s="11"/>
    </row>
    <row r="709" ht="12.75">
      <c r="E709" s="11"/>
    </row>
    <row r="710" ht="12.75">
      <c r="E710" s="11"/>
    </row>
    <row r="711" ht="12.75">
      <c r="E711" s="11"/>
    </row>
    <row r="712" ht="12.75">
      <c r="E712" s="11"/>
    </row>
    <row r="713" ht="12.75">
      <c r="E713" s="11"/>
    </row>
    <row r="714" ht="12.75">
      <c r="E714" s="11"/>
    </row>
    <row r="715" ht="12.75">
      <c r="E715" s="11"/>
    </row>
    <row r="716" ht="12.75">
      <c r="E716" s="11"/>
    </row>
    <row r="717" ht="12.75">
      <c r="E717" s="11"/>
    </row>
    <row r="718" ht="12.75">
      <c r="E718" s="11"/>
    </row>
    <row r="719" ht="12.75">
      <c r="E719" s="11"/>
    </row>
    <row r="720" ht="12.75">
      <c r="E720" s="11"/>
    </row>
    <row r="721" ht="12.75">
      <c r="E721" s="11"/>
    </row>
    <row r="722" ht="12.75">
      <c r="E722" s="11"/>
    </row>
    <row r="723" ht="12.75">
      <c r="E723" s="11"/>
    </row>
    <row r="724" ht="12.75">
      <c r="E724" s="11"/>
    </row>
    <row r="725" ht="12.75">
      <c r="E725" s="11"/>
    </row>
    <row r="726" ht="12.75">
      <c r="E726" s="11"/>
    </row>
    <row r="727" ht="12.75">
      <c r="E727" s="11"/>
    </row>
    <row r="728" ht="12.75">
      <c r="E728" s="11"/>
    </row>
    <row r="729" ht="12.75">
      <c r="E729" s="11"/>
    </row>
    <row r="730" ht="12.75">
      <c r="E730" s="11"/>
    </row>
    <row r="731" ht="12.75">
      <c r="E731" s="11"/>
    </row>
    <row r="732" ht="12.75">
      <c r="E732" s="11"/>
    </row>
    <row r="733" ht="12.75">
      <c r="E733" s="11"/>
    </row>
    <row r="734" ht="12.75">
      <c r="E734" s="11"/>
    </row>
    <row r="735" ht="12.75">
      <c r="E735" s="11"/>
    </row>
    <row r="736" ht="12.75">
      <c r="E736" s="11"/>
    </row>
    <row r="737" ht="12.75">
      <c r="E737" s="11"/>
    </row>
    <row r="738" ht="12.75">
      <c r="E738" s="11"/>
    </row>
    <row r="739" ht="12.75">
      <c r="E739" s="11"/>
    </row>
    <row r="740" ht="12.75">
      <c r="E740" s="11"/>
    </row>
    <row r="741" ht="12.75">
      <c r="E741" s="11"/>
    </row>
    <row r="742" ht="12.75">
      <c r="E742" s="11"/>
    </row>
    <row r="743" ht="12.75">
      <c r="E743" s="11"/>
    </row>
    <row r="744" ht="12.75">
      <c r="E744" s="11"/>
    </row>
    <row r="745" ht="12.75">
      <c r="E745" s="11"/>
    </row>
    <row r="746" ht="12.75">
      <c r="E746" s="11"/>
    </row>
    <row r="747" ht="12.75">
      <c r="E747" s="11"/>
    </row>
    <row r="748" ht="12.75">
      <c r="E748" s="11"/>
    </row>
    <row r="749" ht="12.75">
      <c r="E749" s="11"/>
    </row>
    <row r="750" ht="12.75">
      <c r="E750" s="11"/>
    </row>
    <row r="751" ht="12.75">
      <c r="E751" s="11"/>
    </row>
    <row r="752" ht="12.75">
      <c r="E752" s="11"/>
    </row>
    <row r="753" ht="12.75">
      <c r="E753" s="11"/>
    </row>
    <row r="754" ht="12.75">
      <c r="E754" s="11"/>
    </row>
    <row r="755" ht="12.75">
      <c r="E755" s="11"/>
    </row>
    <row r="756" ht="12.75">
      <c r="E756" s="11"/>
    </row>
    <row r="757" ht="12.75">
      <c r="E757" s="11"/>
    </row>
    <row r="758" ht="12.75">
      <c r="E758" s="11"/>
    </row>
    <row r="759" ht="12.75">
      <c r="E759" s="11"/>
    </row>
    <row r="760" ht="12.75">
      <c r="E760" s="11"/>
    </row>
    <row r="761" ht="12.75">
      <c r="E761" s="11"/>
    </row>
    <row r="762" ht="12.75">
      <c r="E762" s="11"/>
    </row>
    <row r="763" ht="12.75">
      <c r="E763" s="11"/>
    </row>
    <row r="764" ht="12.75">
      <c r="E764" s="11"/>
    </row>
    <row r="765" ht="12.75">
      <c r="E765" s="11"/>
    </row>
    <row r="766" ht="12.75">
      <c r="E766" s="11"/>
    </row>
    <row r="767" ht="12.75">
      <c r="E767" s="11"/>
    </row>
    <row r="768" ht="12.75">
      <c r="E768" s="11"/>
    </row>
    <row r="769" ht="12.75">
      <c r="E769" s="11"/>
    </row>
    <row r="770" ht="12.75">
      <c r="E770" s="11"/>
    </row>
    <row r="771" ht="12.75">
      <c r="E771" s="11"/>
    </row>
    <row r="772" ht="12.75">
      <c r="E772" s="11"/>
    </row>
    <row r="773" ht="12.75">
      <c r="E773" s="11"/>
    </row>
    <row r="774" ht="12.75">
      <c r="E774" s="11"/>
    </row>
  </sheetData>
  <sheetProtection/>
  <mergeCells count="3">
    <mergeCell ref="J14:J15"/>
    <mergeCell ref="J16:J17"/>
    <mergeCell ref="J18:J1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dcterms:created xsi:type="dcterms:W3CDTF">2010-11-11T18:33:38Z</dcterms:created>
  <dcterms:modified xsi:type="dcterms:W3CDTF">2016-07-10T19:29:16Z</dcterms:modified>
  <cp:category/>
  <cp:version/>
  <cp:contentType/>
  <cp:contentStatus/>
</cp:coreProperties>
</file>