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0"/>
  </bookViews>
  <sheets>
    <sheet name="bank rec" sheetId="1" r:id="rId1"/>
    <sheet name="income - checking" sheetId="2" r:id="rId2"/>
    <sheet name="expense - checking" sheetId="3" r:id="rId3"/>
    <sheet name="cash rec" sheetId="4" r:id="rId4"/>
    <sheet name="income - cash" sheetId="5" r:id="rId5"/>
    <sheet name="expense - cash" sheetId="6" r:id="rId6"/>
    <sheet name="journal entries" sheetId="7" r:id="rId7"/>
  </sheets>
  <definedNames/>
  <calcPr fullCalcOnLoad="1"/>
</workbook>
</file>

<file path=xl/comments3.xml><?xml version="1.0" encoding="utf-8"?>
<comments xmlns="http://schemas.openxmlformats.org/spreadsheetml/2006/main">
  <authors>
    <author>Jonathan</author>
  </authors>
  <commentList>
    <comment ref="E10" authorId="0">
      <text>
        <r>
          <rPr>
            <b/>
            <sz val="8"/>
            <rFont val="Tahoma"/>
            <family val="2"/>
          </rPr>
          <t>Jonathan:</t>
        </r>
        <r>
          <rPr>
            <sz val="8"/>
            <rFont val="Tahoma"/>
            <family val="2"/>
          </rPr>
          <t xml:space="preserve">
really belongs in feb 10, but we don't want to go back and change the 09-10 financials already submitted for tax return filing, per 2-25-2011 fincom discussion</t>
        </r>
      </text>
    </comment>
  </commentList>
</comments>
</file>

<file path=xl/sharedStrings.xml><?xml version="1.0" encoding="utf-8"?>
<sst xmlns="http://schemas.openxmlformats.org/spreadsheetml/2006/main" count="2900" uniqueCount="471">
  <si>
    <t>ledger amount</t>
  </si>
  <si>
    <t>ledger date</t>
  </si>
  <si>
    <t>date cleared</t>
  </si>
  <si>
    <t>ledger description</t>
  </si>
  <si>
    <t>deposit total</t>
  </si>
  <si>
    <t>payee/memo</t>
  </si>
  <si>
    <t>check no</t>
  </si>
  <si>
    <t>-- calculated from above values</t>
  </si>
  <si>
    <t>-- from actual paper statement</t>
  </si>
  <si>
    <t>paypal</t>
  </si>
  <si>
    <t>card</t>
  </si>
  <si>
    <t>withdrawal</t>
  </si>
  <si>
    <t>credit accounts</t>
  </si>
  <si>
    <t>debit accounts</t>
  </si>
  <si>
    <t>special events</t>
  </si>
  <si>
    <t>general fund</t>
  </si>
  <si>
    <t>hollywood bowl - schmitz</t>
  </si>
  <si>
    <t>hollywood bowl - caspi</t>
  </si>
  <si>
    <t>hollywood bowl - elliott</t>
  </si>
  <si>
    <t>hollywood bowl - brennan</t>
  </si>
  <si>
    <t>hollywood bowl - arredondo</t>
  </si>
  <si>
    <t>hollywood bowl - sagray</t>
  </si>
  <si>
    <t>hollywood bowl - yount</t>
  </si>
  <si>
    <t>hollywood bowl - wayne</t>
  </si>
  <si>
    <t>hollywood bowl - rushing</t>
  </si>
  <si>
    <t>expense</t>
  </si>
  <si>
    <t>no apr-may 10</t>
  </si>
  <si>
    <t>to marriott warner center</t>
  </si>
  <si>
    <t>rg fund</t>
  </si>
  <si>
    <t>rg gross expense</t>
  </si>
  <si>
    <t>no jun-jul 10</t>
  </si>
  <si>
    <t>paypal transfer - rushing</t>
  </si>
  <si>
    <t>paypal transfer - yount</t>
  </si>
  <si>
    <t>no oct-nov 10</t>
  </si>
  <si>
    <t>DUPLICATE ENTRY</t>
  </si>
  <si>
    <t>hollywood bowl receipts to general bank account</t>
  </si>
  <si>
    <t>no dec-jan 11</t>
  </si>
  <si>
    <t>to jce for rg cole slaw from fy09-10</t>
  </si>
  <si>
    <t>robinett</t>
  </si>
  <si>
    <t>regis</t>
  </si>
  <si>
    <t>pub</t>
  </si>
  <si>
    <t>tastings</t>
  </si>
  <si>
    <t>madeline walker for planning meeting</t>
  </si>
  <si>
    <t>gordon</t>
  </si>
  <si>
    <t>wylie</t>
  </si>
  <si>
    <t>audrey wilson and stillsons</t>
  </si>
  <si>
    <t>you - kind - elliott</t>
  </si>
  <si>
    <t>hughes - martsch</t>
  </si>
  <si>
    <t>"General Expense" [later reversed]</t>
  </si>
  <si>
    <t>reversing 10/18 deduction</t>
  </si>
  <si>
    <t>ryan and mattsons</t>
  </si>
  <si>
    <t>chapman</t>
  </si>
  <si>
    <t>greengards and vernon</t>
  </si>
  <si>
    <t>oder</t>
  </si>
  <si>
    <t>taube</t>
  </si>
  <si>
    <t>replaces ck#1295, presumed lost</t>
  </si>
  <si>
    <t>n/a</t>
  </si>
  <si>
    <t>?</t>
  </si>
  <si>
    <t>berte</t>
  </si>
  <si>
    <t>boggs</t>
  </si>
  <si>
    <t>anglin</t>
  </si>
  <si>
    <t>hotel</t>
  </si>
  <si>
    <t>meetings</t>
  </si>
  <si>
    <t>savenye</t>
  </si>
  <si>
    <t>peter madsen</t>
  </si>
  <si>
    <t>ward - redding</t>
  </si>
  <si>
    <t>lancaster - rynski - begley - schneider - streeter - calitri - krain</t>
  </si>
  <si>
    <t>johnston</t>
  </si>
  <si>
    <t>coontz</t>
  </si>
  <si>
    <t>greenberg</t>
  </si>
  <si>
    <t>givon</t>
  </si>
  <si>
    <t>seidel</t>
  </si>
  <si>
    <t>herbertson</t>
  </si>
  <si>
    <t>grossman</t>
  </si>
  <si>
    <t>kelly smith - joan johnson</t>
  </si>
  <si>
    <t>wellesley kime</t>
  </si>
  <si>
    <t>shankle - brotemarkle</t>
  </si>
  <si>
    <t>levine</t>
  </si>
  <si>
    <t>brian madsen - laptop-to-microphone cable #1</t>
  </si>
  <si>
    <t>sullivan</t>
  </si>
  <si>
    <t>hebert</t>
  </si>
  <si>
    <t>clark jones</t>
  </si>
  <si>
    <t>simons</t>
  </si>
  <si>
    <t>cheese tastings</t>
  </si>
  <si>
    <t>kagel - black</t>
  </si>
  <si>
    <t>atm</t>
  </si>
  <si>
    <t>marriott warner center</t>
  </si>
  <si>
    <t>p.f. chang's</t>
  </si>
  <si>
    <t>loeb</t>
  </si>
  <si>
    <t>unalloc</t>
  </si>
  <si>
    <t>harlan</t>
  </si>
  <si>
    <t>berman</t>
  </si>
  <si>
    <t>strasberg</t>
  </si>
  <si>
    <t>brian madsen - laptop-to-microphone cable #2</t>
  </si>
  <si>
    <t>cash &amp; equivalents</t>
  </si>
  <si>
    <t>cash</t>
  </si>
  <si>
    <t>ralphs - chocolate, tea</t>
  </si>
  <si>
    <t>jonathan elliott - registration supplies</t>
  </si>
  <si>
    <t>to bkw for hospitality</t>
  </si>
  <si>
    <t>michael wong - cheese</t>
  </si>
  <si>
    <t>hollywood bowl - winkler</t>
  </si>
  <si>
    <t>andrea winkler - partial refund</t>
  </si>
  <si>
    <t>donation</t>
  </si>
  <si>
    <t>sandra smith</t>
  </si>
  <si>
    <t>hollywood bowl - loeb</t>
  </si>
  <si>
    <t>hollywood bowl - richards</t>
  </si>
  <si>
    <t>liabilities</t>
  </si>
  <si>
    <t>accounts payable</t>
  </si>
  <si>
    <t>hollywood bowl 2011-12</t>
  </si>
  <si>
    <t>in checking</t>
  </si>
  <si>
    <t>hollywood bowl - [no name] - direct in cash</t>
  </si>
  <si>
    <t>madsens</t>
  </si>
  <si>
    <t>whiteboard - easel - paper - markers</t>
  </si>
  <si>
    <t>lanaro - cooper - montague</t>
  </si>
  <si>
    <t>rose</t>
  </si>
  <si>
    <t>willey</t>
  </si>
  <si>
    <t>losch</t>
  </si>
  <si>
    <t>transfer from glaam</t>
  </si>
  <si>
    <t>walkers</t>
  </si>
  <si>
    <t>cash deposit</t>
  </si>
  <si>
    <t>hedge</t>
  </si>
  <si>
    <t>larsen</t>
  </si>
  <si>
    <t>moeller</t>
  </si>
  <si>
    <t>camberg</t>
  </si>
  <si>
    <t>meserves</t>
  </si>
  <si>
    <t>nagasaka</t>
  </si>
  <si>
    <t>sandra smith - mueller - steinmann</t>
  </si>
  <si>
    <t>cash withdrawal</t>
  </si>
  <si>
    <t>norton</t>
  </si>
  <si>
    <t>calitri - chandra... - cier - davis - dyer - hay - honka - huber - keefer - lindenblatt - madden - richards - rosoff - young</t>
  </si>
  <si>
    <t>mary walker - madden - chapman - bogorad</t>
  </si>
  <si>
    <t>madeline walker - van rental (186.11) + gas (30)</t>
  </si>
  <si>
    <t>madeline walker - ralphs, 99c, costco, domino's</t>
  </si>
  <si>
    <t>tomazin - caspi - burton - potase - bornstein - morrison - lawrence ring</t>
  </si>
  <si>
    <t>barbara ring</t>
  </si>
  <si>
    <t>danila oder - parking at hotel thursday</t>
  </si>
  <si>
    <t>danila oder - costco</t>
  </si>
  <si>
    <t>danila oder - jons, bristol farms, trader joe's, etc.</t>
  </si>
  <si>
    <t>hilary foster - marriott room</t>
  </si>
  <si>
    <t>hilary foster - marriott parking</t>
  </si>
  <si>
    <t>hollywood bowl - clements</t>
  </si>
  <si>
    <t>hollywood bowl - you</t>
  </si>
  <si>
    <t>contribution from desiree sagray to try to get 4th concert</t>
  </si>
  <si>
    <t>contribution from madeline walker to try to get 4th concert</t>
  </si>
  <si>
    <t>costco - receipted</t>
  </si>
  <si>
    <t>tip for pizza hut driver</t>
  </si>
  <si>
    <t>contribution from michael wilson for costco purchase</t>
  </si>
  <si>
    <t>"Combo purchase?"</t>
  </si>
  <si>
    <t>"ATM CASH DEPOSIT"</t>
  </si>
  <si>
    <t>bkw - hospitality</t>
  </si>
  <si>
    <t>bkw - beer as discounted</t>
  </si>
  <si>
    <t>maggiano's via michael wilson</t>
  </si>
  <si>
    <t>sandra smith - refund of cash contribution from 2/7/11</t>
  </si>
  <si>
    <t>contribution from sandra smith to try to get 4th concert (refunded 5/7)</t>
  </si>
  <si>
    <t>checking</t>
  </si>
  <si>
    <t>total</t>
  </si>
  <si>
    <t>&lt;&lt;&lt; General Fund for Hollywood Bowl</t>
  </si>
  <si>
    <t>Ledger balance as of 5/1/11:</t>
  </si>
  <si>
    <t>Beginning balance (4/20/2011):</t>
  </si>
  <si>
    <t>plus 2010-11 Deposits:</t>
  </si>
  <si>
    <t>minus 2010-11 Deductions:</t>
  </si>
  <si>
    <t>outstanding checks</t>
  </si>
  <si>
    <t>matches Row 29 on 2010-11 rg ledger sheet</t>
  </si>
  <si>
    <t>plus Accounts Receivable as of 5/1/11:</t>
  </si>
  <si>
    <t>minus Accounts Payable as of 5/1/11:</t>
  </si>
  <si>
    <t>elec</t>
  </si>
  <si>
    <t>no jun-jul 11</t>
  </si>
  <si>
    <t>no jul-aug 11</t>
  </si>
  <si>
    <t>jerry's famous deli, studio city</t>
  </si>
  <si>
    <t>cf. .69 debit on 8/31</t>
  </si>
  <si>
    <t>cf. credits of .4 and .29 on 8/31</t>
  </si>
  <si>
    <t>hollywood bowl - m. walker - cash</t>
  </si>
  <si>
    <t>hollywood bowl - sagray - withheld from refund</t>
  </si>
  <si>
    <t>hollywood bowl - ball</t>
  </si>
  <si>
    <t>hollywood bowl - keay</t>
  </si>
  <si>
    <t>hollywood bowl - hale</t>
  </si>
  <si>
    <t>hollywood bowl - mason</t>
  </si>
  <si>
    <t>hollywood bowl - night</t>
  </si>
  <si>
    <t>hollywood bowl - buss</t>
  </si>
  <si>
    <t>hollywood bowl - woodard</t>
  </si>
  <si>
    <t>hollywood bowl - lafayette</t>
  </si>
  <si>
    <t>hollywood bowl - madsen</t>
  </si>
  <si>
    <t>hollywood bowl - castle</t>
  </si>
  <si>
    <t>hollywood bowl - golmant</t>
  </si>
  <si>
    <t>contribution refund - m. walker</t>
  </si>
  <si>
    <t>contribution refund - d. sagray</t>
  </si>
  <si>
    <t>paypal - you</t>
  </si>
  <si>
    <t>paypal refund - clements</t>
  </si>
  <si>
    <t>paypal - woodard</t>
  </si>
  <si>
    <t>paypal - lafayette</t>
  </si>
  <si>
    <t>hollywood bowl - clements (refund)</t>
  </si>
  <si>
    <t>ed you - refund (expensed on 4/28)</t>
  </si>
  <si>
    <t>hollywood bowl - lorber, nichols</t>
  </si>
  <si>
    <t>CREDIT:</t>
  </si>
  <si>
    <t>DEBIT:</t>
  </si>
  <si>
    <t>assets</t>
  </si>
  <si>
    <t>income</t>
  </si>
  <si>
    <t>supplies</t>
  </si>
  <si>
    <t>usps - 36 stamps @ 44c</t>
  </si>
  <si>
    <t>"anthony" or jordan albert -- speakers (ledger date from dez's e-mail)</t>
  </si>
  <si>
    <t>transfer from rg to glaam of proceeds from hollywood bowl 2011</t>
  </si>
  <si>
    <t>no sep-oct 11</t>
  </si>
  <si>
    <t>rg - hazel walker</t>
  </si>
  <si>
    <t>rg gross income</t>
  </si>
  <si>
    <t>rg registrations</t>
  </si>
  <si>
    <t>void</t>
  </si>
  <si>
    <t>cheese</t>
  </si>
  <si>
    <t>chocolate</t>
  </si>
  <si>
    <t>programs</t>
  </si>
  <si>
    <t>Jill Golmant - Quicken 2012</t>
  </si>
  <si>
    <t>Jill Golmant - reimb change given to JK Mueller</t>
  </si>
  <si>
    <t>Savory Foods - cheese</t>
  </si>
  <si>
    <t>Savory Foods - chocolate</t>
  </si>
  <si>
    <t>Joyce Hamilton - badges, inserts, stars</t>
  </si>
  <si>
    <t>Joyce Hamilton - registration materials</t>
  </si>
  <si>
    <t>Ed You - refund</t>
  </si>
  <si>
    <t>Ed You - refund - wife Vicki</t>
  </si>
  <si>
    <t>Ed You - Costco &amp; Ralphs</t>
  </si>
  <si>
    <t>Michael Wong - Madam Chocolat reimb</t>
  </si>
  <si>
    <t>Michael Wong - Nicole's Gourmet Foods reimb</t>
  </si>
  <si>
    <t>Michael Wong - Whole Foods reimb</t>
  </si>
  <si>
    <t>Michael Wong - FedEx copies</t>
  </si>
  <si>
    <t>Michael Wong - cheese</t>
  </si>
  <si>
    <t>Michael Wong - chocolate</t>
  </si>
  <si>
    <t>Linda Kime - refund</t>
  </si>
  <si>
    <t>Peter Jeensalute - programs</t>
  </si>
  <si>
    <t>Madeline Walker - van rental &amp; gas</t>
  </si>
  <si>
    <t>Madeline Walker - Fri Dominios pizza</t>
  </si>
  <si>
    <t>Madeline Walker - supplies</t>
  </si>
  <si>
    <t>Bryan Willis - Bar Equipment</t>
  </si>
  <si>
    <t>Bryan Willis - cash advance</t>
  </si>
  <si>
    <t>Bryan Willis - alcohol buyback</t>
  </si>
  <si>
    <t>Erika Byars - refund</t>
  </si>
  <si>
    <t>dc-jg</t>
  </si>
  <si>
    <t>amazon - projector &amp; screen</t>
  </si>
  <si>
    <t>amazon - microphone, clip, stand</t>
  </si>
  <si>
    <t>hospitality</t>
  </si>
  <si>
    <t>pub crawl</t>
  </si>
  <si>
    <t>stargazers lounge</t>
  </si>
  <si>
    <t>Maggiano's - pre-RG dinner</t>
  </si>
  <si>
    <t>Staples - paper</t>
  </si>
  <si>
    <t>Staples - toner</t>
  </si>
  <si>
    <t>El Pollo Loco - Sun dinner (receipt has 949.31)</t>
  </si>
  <si>
    <t>P.F. Chang - post-RG dinner</t>
  </si>
  <si>
    <t>dc-bm</t>
  </si>
  <si>
    <t>Little Siam - Sat dinner</t>
  </si>
  <si>
    <t>registration</t>
  </si>
  <si>
    <t>super</t>
  </si>
  <si>
    <t>Anderson</t>
  </si>
  <si>
    <t>full</t>
  </si>
  <si>
    <t>Chapman</t>
  </si>
  <si>
    <t>Gates</t>
  </si>
  <si>
    <t>Hughes</t>
  </si>
  <si>
    <t>Lanaro</t>
  </si>
  <si>
    <t>Smith</t>
  </si>
  <si>
    <t>half</t>
  </si>
  <si>
    <t>kids</t>
  </si>
  <si>
    <t>aperitifs</t>
  </si>
  <si>
    <t>whiskey</t>
  </si>
  <si>
    <t>all alcohol</t>
  </si>
  <si>
    <t>Berend</t>
  </si>
  <si>
    <t>Calitri</t>
  </si>
  <si>
    <t>Gedden</t>
  </si>
  <si>
    <t>Hart</t>
  </si>
  <si>
    <t>Roberts</t>
  </si>
  <si>
    <t>Robinett</t>
  </si>
  <si>
    <t>Bickel</t>
  </si>
  <si>
    <t>Black</t>
  </si>
  <si>
    <t>Burton</t>
  </si>
  <si>
    <t>Byars</t>
  </si>
  <si>
    <t>Elliott</t>
  </si>
  <si>
    <t>Givon</t>
  </si>
  <si>
    <t>Hay</t>
  </si>
  <si>
    <t>Hebert</t>
  </si>
  <si>
    <t>Johnston</t>
  </si>
  <si>
    <t>Lindenblatt</t>
  </si>
  <si>
    <t>Madsen</t>
  </si>
  <si>
    <t>Nagasaka</t>
  </si>
  <si>
    <t>Powell</t>
  </si>
  <si>
    <t>Richards</t>
  </si>
  <si>
    <t>Ryan</t>
  </si>
  <si>
    <t>Savenye</t>
  </si>
  <si>
    <t>Schneider</t>
  </si>
  <si>
    <t>Shankle</t>
  </si>
  <si>
    <t>Stillson</t>
  </si>
  <si>
    <t>Streeter</t>
  </si>
  <si>
    <t>Taube</t>
  </si>
  <si>
    <t>Thomas</t>
  </si>
  <si>
    <t>Tripathi</t>
  </si>
  <si>
    <t>Venola</t>
  </si>
  <si>
    <t>Wood</t>
  </si>
  <si>
    <t>Martsch</t>
  </si>
  <si>
    <t>Kime</t>
  </si>
  <si>
    <t>Chantard</t>
  </si>
  <si>
    <t>Curlender</t>
  </si>
  <si>
    <t>Goldberg</t>
  </si>
  <si>
    <t>Greenberg</t>
  </si>
  <si>
    <t>Hedge</t>
  </si>
  <si>
    <t>Herbeck</t>
  </si>
  <si>
    <t>Keay</t>
  </si>
  <si>
    <t>LeBrane</t>
  </si>
  <si>
    <t>Loveland</t>
  </si>
  <si>
    <t>Myers</t>
  </si>
  <si>
    <t>Naistat</t>
  </si>
  <si>
    <t>Oder</t>
  </si>
  <si>
    <t>Rivkin</t>
  </si>
  <si>
    <t>Rowlan</t>
  </si>
  <si>
    <t>Stern</t>
  </si>
  <si>
    <t>Wylie</t>
  </si>
  <si>
    <t>Brennan</t>
  </si>
  <si>
    <t>Mertzel</t>
  </si>
  <si>
    <t>Orzeck</t>
  </si>
  <si>
    <t>Harlan</t>
  </si>
  <si>
    <t>off the wall</t>
  </si>
  <si>
    <t>Cier</t>
  </si>
  <si>
    <t>Dyer</t>
  </si>
  <si>
    <t>Mueller</t>
  </si>
  <si>
    <t>Williams</t>
  </si>
  <si>
    <t>Ambrost</t>
  </si>
  <si>
    <t>Cooper</t>
  </si>
  <si>
    <t>Harris Gee</t>
  </si>
  <si>
    <t>Harz</t>
  </si>
  <si>
    <t>Hubbard</t>
  </si>
  <si>
    <t>Kindred</t>
  </si>
  <si>
    <t>Lyddiard</t>
  </si>
  <si>
    <t>Richardson</t>
  </si>
  <si>
    <t>Stockwell</t>
  </si>
  <si>
    <t>Talkov</t>
  </si>
  <si>
    <t>Tomazin</t>
  </si>
  <si>
    <t>Gutierriez</t>
  </si>
  <si>
    <t>Wilson</t>
  </si>
  <si>
    <t>Golmont</t>
  </si>
  <si>
    <t>Risolo</t>
  </si>
  <si>
    <t>Nagasaki</t>
  </si>
  <si>
    <t>50th anniversary</t>
  </si>
  <si>
    <t>Baily</t>
  </si>
  <si>
    <t>Bell</t>
  </si>
  <si>
    <t>DeBard</t>
  </si>
  <si>
    <t>Ecks</t>
  </si>
  <si>
    <t>Govers</t>
  </si>
  <si>
    <t>Mann</t>
  </si>
  <si>
    <t>Michel</t>
  </si>
  <si>
    <t>Sobecki</t>
  </si>
  <si>
    <t>not-Wilson</t>
  </si>
  <si>
    <t>amount</t>
  </si>
  <si>
    <t>date</t>
  </si>
  <si>
    <t>debit</t>
  </si>
  <si>
    <t>credit</t>
  </si>
  <si>
    <t>description</t>
  </si>
  <si>
    <t>ed and viki for 198 - later refunded</t>
  </si>
  <si>
    <t>rg - gloria burton - later refunded</t>
  </si>
  <si>
    <t>chase transfer</t>
  </si>
  <si>
    <t>online deposit</t>
  </si>
  <si>
    <t>atm check deposit</t>
  </si>
  <si>
    <t>no nov-dec 11</t>
  </si>
  <si>
    <t>paypal fees</t>
  </si>
  <si>
    <t>reversal of duplicate deposit</t>
  </si>
  <si>
    <t>other</t>
  </si>
  <si>
    <t>atm cash deposit</t>
  </si>
  <si>
    <t>bank charges</t>
  </si>
  <si>
    <t>withdrawals - cashier's check to marriott</t>
  </si>
  <si>
    <t>official checks charge - for cashier's check</t>
  </si>
  <si>
    <t>Gloria Burton - refund</t>
  </si>
  <si>
    <t>withdrawals - beg cash</t>
  </si>
  <si>
    <t>food sale</t>
  </si>
  <si>
    <t>food buy</t>
  </si>
  <si>
    <t>Elliott wine</t>
  </si>
  <si>
    <t>advance to BKW for Hospitality</t>
  </si>
  <si>
    <t>accounts receivable</t>
  </si>
  <si>
    <t>from bkw</t>
  </si>
  <si>
    <t>deposit - cash from mueller</t>
  </si>
  <si>
    <t>deposit from mueller</t>
  </si>
  <si>
    <t>deposit - glaam subsidy - later reversed for duplication</t>
  </si>
  <si>
    <t>deposit - cash from schneider</t>
  </si>
  <si>
    <t>deposit from schneider</t>
  </si>
  <si>
    <t>void [was to Michael Wong for 34.55 but got lost]</t>
  </si>
  <si>
    <t>hollywood bowl - m. walker - $12 ticket minus $10 contribution refund</t>
  </si>
  <si>
    <t>deposit from walker</t>
  </si>
  <si>
    <t>hollywood bowl 2012-13</t>
  </si>
  <si>
    <t>online deposit - ed you ck#1287</t>
  </si>
  <si>
    <t>online deposit - andrea winkler ck#2137</t>
  </si>
  <si>
    <t>online deposit - stephen loeb ck#3616</t>
  </si>
  <si>
    <t>online deposit - charles rynski</t>
  </si>
  <si>
    <t>online deposit - madeline walker</t>
  </si>
  <si>
    <t>chase transfer - lou keay</t>
  </si>
  <si>
    <t>online deposit - brian madsen</t>
  </si>
  <si>
    <t>online deposit - desiree sagray</t>
  </si>
  <si>
    <t>online deposit - juliana richards ck#715</t>
  </si>
  <si>
    <t>online deposit - bryan buss ck#1468</t>
  </si>
  <si>
    <t>online deposit - jonathan elliott ck#160</t>
  </si>
  <si>
    <t>paypal transfer - jeffrey engen</t>
  </si>
  <si>
    <t>atm check deposit - jim nichols ck#1018</t>
  </si>
  <si>
    <t>atm check deposit - jessica plautz ck#210</t>
  </si>
  <si>
    <t>atm check deposit - paul metzger ck#290 - roy ball ck#2108</t>
  </si>
  <si>
    <t>atm check deposit - arlette chew ck#4079 - steven steele ck#6520</t>
  </si>
  <si>
    <t>atm check deposit - jay friedlander ck#2728 - catherine auman ck#5274</t>
  </si>
  <si>
    <t>checking account x7846 - rg</t>
  </si>
  <si>
    <t>check payments</t>
  </si>
  <si>
    <t>rg registration - roszko</t>
  </si>
  <si>
    <t>rg registration - gordon</t>
  </si>
  <si>
    <t>rg registration - alvarado</t>
  </si>
  <si>
    <t>rg registration - k levine (actual)</t>
  </si>
  <si>
    <t>rg registration - lancaster</t>
  </si>
  <si>
    <t>rg registration - hughes</t>
  </si>
  <si>
    <t>rg registration - m chapman</t>
  </si>
  <si>
    <t>rg registration - b smith</t>
  </si>
  <si>
    <t>rg registration - lundgren</t>
  </si>
  <si>
    <t>rg registration - herbertson</t>
  </si>
  <si>
    <t>rg registration - potase</t>
  </si>
  <si>
    <t>rg registration - grossman</t>
  </si>
  <si>
    <t>rg registration - e chapman</t>
  </si>
  <si>
    <t>rg registration - honka</t>
  </si>
  <si>
    <t>rg registration - c jones</t>
  </si>
  <si>
    <t>rg registration - rich</t>
  </si>
  <si>
    <t>rg registration - greengard</t>
  </si>
  <si>
    <t>rg registration - stone</t>
  </si>
  <si>
    <t>rg registration - martsch</t>
  </si>
  <si>
    <t>rg registration - h jones</t>
  </si>
  <si>
    <t>rg registration - brown</t>
  </si>
  <si>
    <t>rg registration - schwartz</t>
  </si>
  <si>
    <t>rg registration - k levine (additional - later refunded)</t>
  </si>
  <si>
    <t>rg registration - k levine (additional)</t>
  </si>
  <si>
    <t>rg registration - dilanzo</t>
  </si>
  <si>
    <t>rg registration - reyes (later refunded except for $5 service charge)</t>
  </si>
  <si>
    <t>rg registration - reyes</t>
  </si>
  <si>
    <t>rg registration - lee</t>
  </si>
  <si>
    <t>rg registration - meserve</t>
  </si>
  <si>
    <t>rg registration - rynski</t>
  </si>
  <si>
    <t>rg registration - lanaro</t>
  </si>
  <si>
    <t>rg registration - arredondo</t>
  </si>
  <si>
    <t>rg registration - anderson</t>
  </si>
  <si>
    <t>rg registration - oakes</t>
  </si>
  <si>
    <t>rg registration - gates</t>
  </si>
  <si>
    <t>refund of levine extra registration</t>
  </si>
  <si>
    <t>rg registration - morrison</t>
  </si>
  <si>
    <t>rg registration - sagray</t>
  </si>
  <si>
    <t>rg registration - ford</t>
  </si>
  <si>
    <t>rg registration - m spencer</t>
  </si>
  <si>
    <t>rg registration - p spencer</t>
  </si>
  <si>
    <t>rg registration - kobrine</t>
  </si>
  <si>
    <t>rg registration - killian</t>
  </si>
  <si>
    <t>refund of reyes registration, less $5 service charge</t>
  </si>
  <si>
    <t>refund service charge</t>
  </si>
  <si>
    <t>refund of reyes registration</t>
  </si>
  <si>
    <t>rg registration - oertel</t>
  </si>
  <si>
    <t>atm check deposit - heather hale for hollywood bowl 2012-13</t>
  </si>
  <si>
    <t>plus Remaining Deposits through 5/17/12:</t>
  </si>
  <si>
    <t>minus Remaining Deductions through 5/17/12:</t>
  </si>
  <si>
    <t>End balance per bank (5/17/12):</t>
  </si>
  <si>
    <t>minus Deposits posted from 5/1-5/17/12:</t>
  </si>
  <si>
    <t>plus Deductions posted from 5/1-5/17/12:</t>
  </si>
  <si>
    <t>Balance per bank as of 4/30/12:</t>
  </si>
  <si>
    <t>plus Accounts Receivable as of 4/30/12:</t>
  </si>
  <si>
    <t>plus Deposits In Transit as of 4/30/12:</t>
  </si>
  <si>
    <t>minus Accounts Payable as of 4/30/12:</t>
  </si>
  <si>
    <t>minus Outstanding Checks as of 4/30/12:</t>
  </si>
  <si>
    <t>Ledger balance as of 4/30/12:</t>
  </si>
  <si>
    <t>= 4016.5 - 21 + 34.55</t>
  </si>
  <si>
    <t>= 4016.05 + 14</t>
  </si>
  <si>
    <t>plus Remaining Deposits through 4/30/12:</t>
  </si>
  <si>
    <t>minus Remaining Deductions through 4/30/12:</t>
  </si>
  <si>
    <t>End balance per bank (4/30/12):</t>
  </si>
  <si>
    <t>hollywood bowl</t>
  </si>
  <si>
    <t>to clear imbalance between rgcom statement and bank, from nancy martsch having been treated as check instead of paypal</t>
  </si>
  <si>
    <t>Ed You - Staples [for RG closing]</t>
  </si>
  <si>
    <t>inventory</t>
  </si>
  <si>
    <t>Madeline Walker - water (46.71) and wine (25.97) - overpaid by 20c</t>
  </si>
  <si>
    <t>Bryan Willis - Hospitality (groceries=734.89+75.04+36.99)</t>
  </si>
  <si>
    <t>Bryan Willis - Alcohol (57.62+56.53+341.13+65.24+135.72+245.16)</t>
  </si>
  <si>
    <t>Bryan Willis - Equipment (boxes, mallet, cart, tub) (3.65+81.50+28.44+20.23)</t>
  </si>
  <si>
    <t>Bryan Willis - beer &amp; wine (beer=69.93+132.38+10.38+153.57+9.56+12.06) (wine=25.97+95.22)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</si>
</sst>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0_);_(* \(#,##0.000\);_(* &quot;-&quot;??_);_(@_)"/>
    <numFmt numFmtId="166" formatCode="_(* #,##0.0000_);_(* \(#,##0.0000\);_(* &quot;-&quot;??_);_(@_)"/>
    <numFmt numFmtId="167" formatCode="0.000"/>
    <numFmt numFmtId="168" formatCode="_(* #,##0.0_);_(* \(#,##0.0\);_(* &quot;-&quot;??_);_(@_)"/>
    <numFmt numFmtId="169" formatCode="mmmm/yy"/>
    <numFmt numFmtId="170" formatCode="&quot;$&quot;#,##0.0_);[Red]\(&quot;$&quot;#,##0.0\)"/>
    <numFmt numFmtId="171" formatCode="0.0000"/>
    <numFmt numFmtId="172" formatCode="[$-409]dddd\,\ mmmm\ dd\,\ yyyy"/>
    <numFmt numFmtId="173" formatCode="[$-409]d\-mmm\-yy;@"/>
    <numFmt numFmtId="174" formatCode="&quot;$&quot;#,##0.00"/>
    <numFmt numFmtId="175" formatCode="0.00_);\(0.00\)"/>
    <numFmt numFmtId="176" formatCode="d\-mmm\-yyyy"/>
    <numFmt numFmtId="177" formatCode="_(* #,##0_);_(* \(#,##0\);_(* &quot;-&quot;??_);_(@_)"/>
    <numFmt numFmtId="178" formatCode="[$-409]d\-mmm\-yyyy;@"/>
    <numFmt numFmtId="179" formatCode="_(* #,##0.00_);_(* \(#,##0.00\);_(* &quot;-&quot;_);_(@_)"/>
    <numFmt numFmtId="180" formatCode="_(&quot;$&quot;* #,##0_);_(&quot;$&quot;* \(#,##0\);_(&quot;$&quot;* &quot;-&quot;??_);_(@_)"/>
    <numFmt numFmtId="181" formatCode="_([$$-409]* #,##0.00_);_([$$-409]* \(#,##0.00\);_([$$-409]* &quot;-&quot;??_);_(@_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181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44" fontId="0" fillId="0" borderId="0" xfId="46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44" fontId="0" fillId="0" borderId="0" xfId="0" applyNumberFormat="1" applyAlignment="1">
      <alignment vertical="center"/>
    </xf>
    <xf numFmtId="43" fontId="0" fillId="0" borderId="0" xfId="42" applyFont="1" applyAlignment="1">
      <alignment vertical="center"/>
    </xf>
    <xf numFmtId="0" fontId="0" fillId="0" borderId="10" xfId="0" applyBorder="1" applyAlignment="1">
      <alignment vertical="center"/>
    </xf>
    <xf numFmtId="44" fontId="0" fillId="0" borderId="0" xfId="46" applyAlignment="1">
      <alignment vertical="center"/>
    </xf>
    <xf numFmtId="43" fontId="0" fillId="0" borderId="0" xfId="42" applyAlignment="1">
      <alignment vertical="center"/>
    </xf>
    <xf numFmtId="44" fontId="0" fillId="0" borderId="0" xfId="46" applyAlignment="1">
      <alignment/>
    </xf>
    <xf numFmtId="0" fontId="0" fillId="0" borderId="0" xfId="0" applyAlignment="1" quotePrefix="1">
      <alignment vertical="center"/>
    </xf>
    <xf numFmtId="178" fontId="0" fillId="0" borderId="0" xfId="0" applyNumberFormat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78" fontId="0" fillId="0" borderId="0" xfId="0" applyNumberFormat="1" applyFill="1" applyAlignment="1">
      <alignment vertical="center"/>
    </xf>
    <xf numFmtId="2" fontId="0" fillId="0" borderId="0" xfId="0" applyNumberFormat="1" applyAlignment="1">
      <alignment/>
    </xf>
    <xf numFmtId="178" fontId="0" fillId="0" borderId="0" xfId="0" applyNumberFormat="1" applyFill="1" applyAlignment="1">
      <alignment/>
    </xf>
    <xf numFmtId="178" fontId="0" fillId="33" borderId="11" xfId="0" applyNumberFormat="1" applyFill="1" applyBorder="1" applyAlignment="1">
      <alignment/>
    </xf>
    <xf numFmtId="0" fontId="0" fillId="0" borderId="0" xfId="0" applyAlignment="1" quotePrefix="1">
      <alignment horizontal="left"/>
    </xf>
    <xf numFmtId="0" fontId="0" fillId="33" borderId="0" xfId="0" applyFill="1" applyAlignment="1">
      <alignment/>
    </xf>
    <xf numFmtId="15" fontId="4" fillId="33" borderId="0" xfId="0" applyNumberFormat="1" applyFont="1" applyFill="1" applyAlignment="1">
      <alignment/>
    </xf>
    <xf numFmtId="0" fontId="0" fillId="33" borderId="0" xfId="0" applyFill="1" applyAlignment="1">
      <alignment vertical="center"/>
    </xf>
    <xf numFmtId="178" fontId="0" fillId="33" borderId="0" xfId="0" applyNumberFormat="1" applyFill="1" applyAlignment="1">
      <alignment vertical="center"/>
    </xf>
    <xf numFmtId="178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  <xf numFmtId="14" fontId="0" fillId="33" borderId="0" xfId="0" applyNumberFormat="1" applyFill="1" applyAlignment="1">
      <alignment vertical="center"/>
    </xf>
    <xf numFmtId="2" fontId="0" fillId="33" borderId="0" xfId="0" applyNumberFormat="1" applyFill="1" applyAlignment="1">
      <alignment/>
    </xf>
    <xf numFmtId="0" fontId="0" fillId="33" borderId="11" xfId="0" applyFill="1" applyBorder="1" applyAlignment="1">
      <alignment vertical="center"/>
    </xf>
    <xf numFmtId="14" fontId="0" fillId="33" borderId="11" xfId="0" applyNumberFormat="1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 vertical="center"/>
    </xf>
    <xf numFmtId="178" fontId="0" fillId="33" borderId="10" xfId="0" applyNumberFormat="1" applyFill="1" applyBorder="1" applyAlignment="1">
      <alignment vertical="center"/>
    </xf>
    <xf numFmtId="178" fontId="0" fillId="33" borderId="0" xfId="0" applyNumberFormat="1" applyFont="1" applyFill="1" applyAlignment="1">
      <alignment/>
    </xf>
    <xf numFmtId="16" fontId="0" fillId="33" borderId="0" xfId="0" applyNumberFormat="1" applyFill="1" applyAlignment="1">
      <alignment/>
    </xf>
    <xf numFmtId="178" fontId="0" fillId="33" borderId="0" xfId="0" applyNumberFormat="1" applyFill="1" applyBorder="1" applyAlignment="1">
      <alignment horizontal="center"/>
    </xf>
    <xf numFmtId="178" fontId="0" fillId="33" borderId="0" xfId="0" applyNumberFormat="1" applyFill="1" applyBorder="1" applyAlignment="1">
      <alignment/>
    </xf>
    <xf numFmtId="178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178" fontId="0" fillId="33" borderId="12" xfId="0" applyNumberFormat="1" applyFill="1" applyBorder="1" applyAlignment="1">
      <alignment/>
    </xf>
    <xf numFmtId="0" fontId="0" fillId="33" borderId="10" xfId="0" applyFill="1" applyBorder="1" applyAlignment="1">
      <alignment horizontal="right" vertical="center"/>
    </xf>
    <xf numFmtId="178" fontId="0" fillId="33" borderId="10" xfId="0" applyNumberFormat="1" applyFill="1" applyBorder="1" applyAlignment="1">
      <alignment horizontal="right" vertical="center"/>
    </xf>
    <xf numFmtId="0" fontId="0" fillId="0" borderId="0" xfId="0" applyAlignment="1" quotePrefix="1">
      <alignment horizontal="left" vertical="center"/>
    </xf>
    <xf numFmtId="44" fontId="0" fillId="33" borderId="0" xfId="46" applyFill="1" applyAlignment="1">
      <alignment/>
    </xf>
    <xf numFmtId="178" fontId="0" fillId="0" borderId="10" xfId="0" applyNumberForma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178" fontId="0" fillId="0" borderId="0" xfId="0" applyNumberFormat="1" applyFill="1" applyBorder="1" applyAlignment="1">
      <alignment/>
    </xf>
    <xf numFmtId="0" fontId="4" fillId="0" borderId="0" xfId="0" applyFont="1" applyFill="1" applyBorder="1" applyAlignment="1" quotePrefix="1">
      <alignment horizontal="left"/>
    </xf>
    <xf numFmtId="0" fontId="0" fillId="0" borderId="10" xfId="0" applyBorder="1" applyAlignment="1" quotePrefix="1">
      <alignment horizontal="left"/>
    </xf>
    <xf numFmtId="0" fontId="0" fillId="34" borderId="11" xfId="0" applyFill="1" applyBorder="1" applyAlignment="1">
      <alignment/>
    </xf>
    <xf numFmtId="178" fontId="0" fillId="34" borderId="11" xfId="0" applyNumberFormat="1" applyFill="1" applyBorder="1" applyAlignment="1">
      <alignment/>
    </xf>
    <xf numFmtId="0" fontId="0" fillId="33" borderId="11" xfId="0" applyFill="1" applyBorder="1" applyAlignment="1" quotePrefix="1">
      <alignment horizontal="left"/>
    </xf>
    <xf numFmtId="0" fontId="0" fillId="0" borderId="0" xfId="0" applyFill="1" applyAlignment="1" quotePrefix="1">
      <alignment horizontal="left"/>
    </xf>
    <xf numFmtId="0" fontId="0" fillId="0" borderId="0" xfId="0" applyAlignment="1">
      <alignment horizontal="right"/>
    </xf>
    <xf numFmtId="0" fontId="0" fillId="0" borderId="11" xfId="0" applyFill="1" applyBorder="1" applyAlignment="1" quotePrefix="1">
      <alignment horizontal="left"/>
    </xf>
    <xf numFmtId="178" fontId="0" fillId="0" borderId="11" xfId="0" applyNumberForma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62" applyAlignment="1">
      <alignment horizontal="center" vertical="center"/>
      <protection/>
    </xf>
    <xf numFmtId="0" fontId="0" fillId="0" borderId="0" xfId="62" applyAlignment="1">
      <alignment horizontal="center"/>
      <protection/>
    </xf>
    <xf numFmtId="14" fontId="0" fillId="0" borderId="0" xfId="62" applyNumberFormat="1" applyAlignment="1">
      <alignment horizontal="center"/>
      <protection/>
    </xf>
    <xf numFmtId="39" fontId="0" fillId="0" borderId="0" xfId="62" applyNumberFormat="1">
      <alignment/>
      <protection/>
    </xf>
    <xf numFmtId="0" fontId="0" fillId="0" borderId="0" xfId="62">
      <alignment/>
      <protection/>
    </xf>
    <xf numFmtId="0" fontId="0" fillId="0" borderId="0" xfId="62" applyAlignment="1" quotePrefix="1">
      <alignment horizontal="left"/>
      <protection/>
    </xf>
    <xf numFmtId="0" fontId="0" fillId="0" borderId="0" xfId="62" applyFill="1">
      <alignment/>
      <protection/>
    </xf>
    <xf numFmtId="0" fontId="0" fillId="0" borderId="0" xfId="62" applyAlignment="1" quotePrefix="1">
      <alignment horizontal="center"/>
      <protection/>
    </xf>
    <xf numFmtId="179" fontId="0" fillId="0" borderId="0" xfId="44" applyNumberFormat="1" applyFont="1" applyAlignment="1">
      <alignment horizontal="center"/>
    </xf>
    <xf numFmtId="43" fontId="0" fillId="0" borderId="0" xfId="62" applyNumberFormat="1" applyFill="1" applyAlignment="1">
      <alignment horizontal="center"/>
      <protection/>
    </xf>
    <xf numFmtId="43" fontId="0" fillId="0" borderId="0" xfId="62" applyNumberFormat="1">
      <alignment/>
      <protection/>
    </xf>
    <xf numFmtId="0" fontId="0" fillId="0" borderId="0" xfId="62" applyAlignment="1">
      <alignment horizontal="left"/>
      <protection/>
    </xf>
    <xf numFmtId="43" fontId="0" fillId="0" borderId="0" xfId="62" applyNumberFormat="1" applyFont="1" applyAlignment="1">
      <alignment horizontal="left"/>
      <protection/>
    </xf>
    <xf numFmtId="43" fontId="0" fillId="0" borderId="0" xfId="62" applyNumberFormat="1" applyAlignment="1">
      <alignment horizontal="center"/>
      <protection/>
    </xf>
    <xf numFmtId="43" fontId="7" fillId="0" borderId="0" xfId="48" applyNumberFormat="1" applyFont="1" applyAlignment="1">
      <alignment horizontal="left"/>
    </xf>
    <xf numFmtId="43" fontId="0" fillId="0" borderId="0" xfId="62" applyNumberFormat="1" applyFill="1">
      <alignment/>
      <protection/>
    </xf>
    <xf numFmtId="43" fontId="0" fillId="0" borderId="0" xfId="62" applyNumberFormat="1" applyFont="1" applyAlignment="1" quotePrefix="1">
      <alignment horizontal="left"/>
      <protection/>
    </xf>
    <xf numFmtId="43" fontId="0" fillId="0" borderId="0" xfId="62" applyNumberFormat="1" applyFont="1" applyFill="1" applyAlignment="1">
      <alignment horizontal="left"/>
      <protection/>
    </xf>
    <xf numFmtId="0" fontId="0" fillId="0" borderId="0" xfId="62" applyFill="1" applyAlignment="1">
      <alignment horizontal="left"/>
      <protection/>
    </xf>
    <xf numFmtId="0" fontId="0" fillId="0" borderId="0" xfId="0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 quotePrefix="1">
      <alignment horizontal="left"/>
    </xf>
    <xf numFmtId="14" fontId="0" fillId="0" borderId="0" xfId="62" applyNumberFormat="1" applyFill="1">
      <alignment/>
      <protection/>
    </xf>
    <xf numFmtId="14" fontId="0" fillId="0" borderId="0" xfId="62" applyNumberFormat="1">
      <alignment/>
      <protection/>
    </xf>
    <xf numFmtId="0" fontId="0" fillId="0" borderId="10" xfId="62" applyBorder="1" applyAlignment="1">
      <alignment horizontal="center"/>
      <protection/>
    </xf>
    <xf numFmtId="0" fontId="0" fillId="0" borderId="10" xfId="0" applyFill="1" applyBorder="1" applyAlignment="1">
      <alignment horizontal="left"/>
    </xf>
    <xf numFmtId="39" fontId="0" fillId="0" borderId="0" xfId="62" applyNumberFormat="1" applyFill="1">
      <alignment/>
      <protection/>
    </xf>
    <xf numFmtId="0" fontId="0" fillId="0" borderId="10" xfId="62" applyBorder="1" applyAlignment="1" quotePrefix="1">
      <alignment horizontal="left"/>
      <protection/>
    </xf>
    <xf numFmtId="39" fontId="0" fillId="35" borderId="0" xfId="62" applyNumberFormat="1" applyFill="1">
      <alignment/>
      <protection/>
    </xf>
    <xf numFmtId="14" fontId="0" fillId="35" borderId="0" xfId="62" applyNumberFormat="1" applyFill="1" applyAlignment="1">
      <alignment horizontal="center"/>
      <protection/>
    </xf>
    <xf numFmtId="0" fontId="0" fillId="35" borderId="0" xfId="0" applyFill="1" applyAlignment="1" quotePrefix="1">
      <alignment horizontal="left"/>
    </xf>
    <xf numFmtId="0" fontId="0" fillId="35" borderId="0" xfId="0" applyFill="1" applyAlignment="1">
      <alignment/>
    </xf>
    <xf numFmtId="43" fontId="0" fillId="0" borderId="0" xfId="42" applyFill="1" applyAlignment="1">
      <alignment vertical="center"/>
    </xf>
    <xf numFmtId="44" fontId="0" fillId="0" borderId="0" xfId="0" applyNumberFormat="1" applyFill="1" applyAlignment="1">
      <alignment vertical="center"/>
    </xf>
    <xf numFmtId="0" fontId="0" fillId="36" borderId="0" xfId="0" applyFill="1" applyAlignment="1">
      <alignment/>
    </xf>
    <xf numFmtId="178" fontId="0" fillId="35" borderId="0" xfId="0" applyNumberFormat="1" applyFill="1" applyAlignment="1">
      <alignment/>
    </xf>
    <xf numFmtId="0" fontId="0" fillId="35" borderId="0" xfId="0" applyFill="1" applyBorder="1" applyAlignment="1" quotePrefix="1">
      <alignment horizontal="left"/>
    </xf>
    <xf numFmtId="178" fontId="0" fillId="35" borderId="0" xfId="0" applyNumberFormat="1" applyFill="1" applyBorder="1" applyAlignment="1">
      <alignment/>
    </xf>
    <xf numFmtId="0" fontId="4" fillId="35" borderId="0" xfId="0" applyFont="1" applyFill="1" applyBorder="1" applyAlignment="1">
      <alignment/>
    </xf>
    <xf numFmtId="44" fontId="4" fillId="35" borderId="0" xfId="48" applyFont="1" applyFill="1" applyAlignment="1">
      <alignment/>
    </xf>
    <xf numFmtId="0" fontId="0" fillId="35" borderId="10" xfId="0" applyFill="1" applyBorder="1" applyAlignment="1">
      <alignment/>
    </xf>
    <xf numFmtId="178" fontId="0" fillId="35" borderId="10" xfId="0" applyNumberFormat="1" applyFill="1" applyBorder="1" applyAlignment="1">
      <alignment/>
    </xf>
    <xf numFmtId="0" fontId="0" fillId="35" borderId="10" xfId="0" applyFill="1" applyBorder="1" applyAlignment="1" quotePrefix="1">
      <alignment horizontal="left"/>
    </xf>
    <xf numFmtId="0" fontId="0" fillId="35" borderId="0" xfId="0" applyFill="1" applyAlignment="1">
      <alignment vertical="center"/>
    </xf>
    <xf numFmtId="178" fontId="0" fillId="35" borderId="0" xfId="0" applyNumberFormat="1" applyFill="1" applyAlignment="1">
      <alignment vertical="center"/>
    </xf>
    <xf numFmtId="0" fontId="0" fillId="35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37" borderId="0" xfId="0" applyFill="1" applyAlignment="1">
      <alignment/>
    </xf>
    <xf numFmtId="0" fontId="0" fillId="0" borderId="0" xfId="62" applyBorder="1" applyAlignment="1" quotePrefix="1">
      <alignment horizontal="left"/>
      <protection/>
    </xf>
    <xf numFmtId="0" fontId="0" fillId="38" borderId="0" xfId="0" applyFill="1" applyAlignment="1">
      <alignment/>
    </xf>
    <xf numFmtId="178" fontId="0" fillId="38" borderId="0" xfId="0" applyNumberFormat="1" applyFill="1" applyAlignment="1">
      <alignment/>
    </xf>
    <xf numFmtId="0" fontId="0" fillId="38" borderId="10" xfId="0" applyFill="1" applyBorder="1" applyAlignment="1">
      <alignment vertical="center"/>
    </xf>
    <xf numFmtId="178" fontId="0" fillId="38" borderId="10" xfId="0" applyNumberFormat="1" applyFill="1" applyBorder="1" applyAlignment="1">
      <alignment vertical="center"/>
    </xf>
    <xf numFmtId="0" fontId="0" fillId="38" borderId="10" xfId="0" applyFill="1" applyBorder="1" applyAlignment="1" quotePrefix="1">
      <alignment horizontal="left"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62" applyFill="1" applyBorder="1" applyAlignment="1" quotePrefix="1">
      <alignment horizontal="left"/>
      <protection/>
    </xf>
    <xf numFmtId="0" fontId="0" fillId="0" borderId="0" xfId="62" applyFill="1" applyAlignment="1" quotePrefix="1">
      <alignment horizontal="left"/>
      <protection/>
    </xf>
    <xf numFmtId="0" fontId="0" fillId="0" borderId="0" xfId="0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178" fontId="0" fillId="33" borderId="0" xfId="0" applyNumberFormat="1" applyFill="1" applyBorder="1" applyAlignment="1">
      <alignment horizontal="right" vertical="center"/>
    </xf>
    <xf numFmtId="178" fontId="0" fillId="33" borderId="10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 quotePrefix="1">
      <alignment horizontal="left" vertical="center"/>
    </xf>
    <xf numFmtId="0" fontId="0" fillId="0" borderId="10" xfId="0" applyBorder="1" applyAlignment="1" quotePrefix="1">
      <alignment horizontal="left" vertical="center"/>
    </xf>
    <xf numFmtId="0" fontId="0" fillId="0" borderId="12" xfId="0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0" xfId="62" applyBorder="1" applyAlignment="1">
      <alignment horizontal="center" vertical="center"/>
      <protection/>
    </xf>
    <xf numFmtId="178" fontId="0" fillId="0" borderId="0" xfId="0" applyNumberFormat="1" applyBorder="1" applyAlignment="1">
      <alignment horizontal="center" vertical="center"/>
    </xf>
    <xf numFmtId="0" fontId="0" fillId="0" borderId="0" xfId="0" applyAlignment="1" quotePrefix="1">
      <alignment horizontal="left" vertical="center"/>
    </xf>
    <xf numFmtId="178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62" applyAlignment="1">
      <alignment horizontal="center" vertical="center"/>
      <protection/>
    </xf>
    <xf numFmtId="178" fontId="0" fillId="0" borderId="12" xfId="0" applyNumberForma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10" xfId="62" applyBorder="1" applyAlignment="1">
      <alignment horizontal="center" vertical="center"/>
      <protection/>
    </xf>
    <xf numFmtId="178" fontId="0" fillId="0" borderId="10" xfId="0" applyNumberFormat="1" applyBorder="1" applyAlignment="1">
      <alignment horizontal="center" vertical="center"/>
    </xf>
    <xf numFmtId="0" fontId="0" fillId="33" borderId="12" xfId="0" applyFill="1" applyBorder="1" applyAlignment="1">
      <alignment horizontal="right" vertical="center"/>
    </xf>
    <xf numFmtId="178" fontId="0" fillId="33" borderId="12" xfId="0" applyNumberFormat="1" applyFill="1" applyBorder="1" applyAlignment="1">
      <alignment horizontal="right" vertical="center"/>
    </xf>
    <xf numFmtId="0" fontId="0" fillId="0" borderId="0" xfId="62" applyFill="1" applyAlignment="1" quotePrefix="1">
      <alignment horizontal="left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urrency" xfId="46"/>
    <cellStyle name="Currency [0]" xfId="47"/>
    <cellStyle name="Currency 2" xfId="48"/>
    <cellStyle name="Currency 3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B29" sqref="B29"/>
    </sheetView>
  </sheetViews>
  <sheetFormatPr defaultColWidth="9.140625" defaultRowHeight="12.75"/>
  <cols>
    <col min="1" max="1" width="40.140625" style="0" bestFit="1" customWidth="1"/>
    <col min="2" max="3" width="13.7109375" style="2" customWidth="1"/>
    <col min="4" max="4" width="50.28125" style="0" customWidth="1"/>
    <col min="6" max="6" width="9.140625" style="9" customWidth="1"/>
    <col min="7" max="7" width="10.28125" style="0" customWidth="1"/>
    <col min="8" max="8" width="19.00390625" style="0" bestFit="1" customWidth="1"/>
  </cols>
  <sheetData>
    <row r="1" spans="1:6" ht="12.75">
      <c r="A1" s="23" t="s">
        <v>158</v>
      </c>
      <c r="B1" s="7">
        <v>8925.2</v>
      </c>
      <c r="F1"/>
    </row>
    <row r="2" ht="12.75">
      <c r="F2"/>
    </row>
    <row r="3" spans="1:6" ht="12.75">
      <c r="A3" s="23" t="s">
        <v>159</v>
      </c>
      <c r="B3" s="5">
        <f>SUM('income - checking'!A87:A88)</f>
        <v>34.83</v>
      </c>
      <c r="F3"/>
    </row>
    <row r="4" spans="1:6" ht="12.75">
      <c r="A4" s="23" t="s">
        <v>160</v>
      </c>
      <c r="B4" s="5">
        <v>0</v>
      </c>
      <c r="F4"/>
    </row>
    <row r="5" spans="1:6" ht="12.75">
      <c r="A5" s="23" t="s">
        <v>163</v>
      </c>
      <c r="B5" s="5">
        <v>0</v>
      </c>
      <c r="F5"/>
    </row>
    <row r="6" spans="1:6" ht="12.75">
      <c r="A6" s="23" t="s">
        <v>164</v>
      </c>
      <c r="B6" s="5">
        <f>-'income - checking'!A83-SUM('income - checking'!A85:A88)+SUM('expense - checking'!A37:A38)-SUM('income - cash'!A6:A8)</f>
        <v>-71.05000000000001</v>
      </c>
      <c r="C6" s="2" t="s">
        <v>156</v>
      </c>
      <c r="F6"/>
    </row>
    <row r="7" ht="12.75">
      <c r="F7"/>
    </row>
    <row r="8" spans="1:6" ht="12.75">
      <c r="A8" t="s">
        <v>157</v>
      </c>
      <c r="B8" s="4">
        <f>B1+B3+B5+B4+B6</f>
        <v>8888.980000000001</v>
      </c>
      <c r="C8" s="49" t="s">
        <v>162</v>
      </c>
      <c r="F8"/>
    </row>
    <row r="9" ht="12.75">
      <c r="F9"/>
    </row>
    <row r="10" spans="1:6" ht="12.75">
      <c r="A10" s="23" t="s">
        <v>446</v>
      </c>
      <c r="B10" s="99">
        <f>SUM('income - checking'!C89:C289)</f>
        <v>17848.959999999995</v>
      </c>
      <c r="F10"/>
    </row>
    <row r="11" spans="1:6" ht="12.75">
      <c r="A11" s="23" t="s">
        <v>447</v>
      </c>
      <c r="B11" s="99">
        <f>-B6-SUM('expense - checking'!A38:A111)</f>
        <v>-22721.440374999995</v>
      </c>
      <c r="F11"/>
    </row>
    <row r="12" spans="2:6" ht="12.75">
      <c r="B12" s="99"/>
      <c r="F12"/>
    </row>
    <row r="13" spans="1:6" ht="12.75">
      <c r="A13" s="49" t="s">
        <v>448</v>
      </c>
      <c r="B13" s="18"/>
      <c r="F13"/>
    </row>
    <row r="14" spans="1:6" ht="12.75">
      <c r="A14" s="10" t="s">
        <v>7</v>
      </c>
      <c r="B14" s="100">
        <f>B8+B10+B11</f>
        <v>4016.4996250000004</v>
      </c>
      <c r="F14"/>
    </row>
    <row r="15" spans="1:6" ht="12.75">
      <c r="A15" s="10" t="s">
        <v>8</v>
      </c>
      <c r="B15" s="100">
        <v>4016.5</v>
      </c>
      <c r="C15" s="4"/>
      <c r="F15"/>
    </row>
    <row r="16" spans="2:6" ht="12.75">
      <c r="B16" s="100"/>
      <c r="F16"/>
    </row>
    <row r="17" spans="1:6" ht="12.75">
      <c r="A17" s="23" t="s">
        <v>449</v>
      </c>
      <c r="B17" s="99">
        <f>-SUM('income - checking'!C289:C289)</f>
        <v>-21</v>
      </c>
      <c r="F17"/>
    </row>
    <row r="18" spans="1:6" ht="12.75">
      <c r="A18" s="23" t="s">
        <v>450</v>
      </c>
      <c r="B18" s="99">
        <f>SUM('expense - checking'!A110:A111)</f>
        <v>34.55</v>
      </c>
      <c r="F18"/>
    </row>
    <row r="19" spans="2:6" ht="12.75">
      <c r="B19" s="18"/>
      <c r="F19"/>
    </row>
    <row r="20" spans="1:6" ht="12.75">
      <c r="A20" s="23" t="s">
        <v>451</v>
      </c>
      <c r="B20" s="18"/>
      <c r="F20"/>
    </row>
    <row r="21" spans="1:6" ht="12.75">
      <c r="A21" s="10" t="s">
        <v>7</v>
      </c>
      <c r="B21" s="100">
        <f>B15+B17+B18</f>
        <v>4030.05</v>
      </c>
      <c r="F21"/>
    </row>
    <row r="22" spans="1:6" ht="12.75">
      <c r="A22" s="10" t="s">
        <v>8</v>
      </c>
      <c r="B22" s="100">
        <v>4030.05</v>
      </c>
      <c r="C22" s="49" t="s">
        <v>458</v>
      </c>
      <c r="F22"/>
    </row>
    <row r="23" spans="2:6" ht="12.75">
      <c r="B23" s="18"/>
      <c r="C23" s="49" t="s">
        <v>457</v>
      </c>
      <c r="F23"/>
    </row>
    <row r="24" spans="1:6" ht="12.75">
      <c r="A24" t="s">
        <v>452</v>
      </c>
      <c r="B24" s="99">
        <v>0</v>
      </c>
      <c r="F24"/>
    </row>
    <row r="25" spans="1:6" ht="12.75">
      <c r="A25" t="s">
        <v>453</v>
      </c>
      <c r="B25" s="99">
        <v>0</v>
      </c>
      <c r="F25"/>
    </row>
    <row r="26" spans="1:6" ht="12.75">
      <c r="A26" t="s">
        <v>454</v>
      </c>
      <c r="B26" s="99">
        <v>0</v>
      </c>
      <c r="F26"/>
    </row>
    <row r="27" spans="1:6" ht="12.75">
      <c r="A27" t="s">
        <v>455</v>
      </c>
      <c r="B27" s="99">
        <f>-SUM('expense - checking'!A110:A111)</f>
        <v>-34.55</v>
      </c>
      <c r="F27"/>
    </row>
    <row r="28" ht="12.75">
      <c r="B28" s="99"/>
    </row>
    <row r="29" spans="1:2" ht="12.75">
      <c r="A29" t="s">
        <v>456</v>
      </c>
      <c r="B29" s="100">
        <f>B21+B24+B25+B26+B27</f>
        <v>3995.5</v>
      </c>
    </row>
    <row r="30" ht="12.75">
      <c r="B30" s="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0"/>
  <sheetViews>
    <sheetView zoomScale="80" zoomScaleNormal="80" zoomScalePageLayoutView="0" workbookViewId="0" topLeftCell="A1">
      <pane ySplit="4" topLeftCell="A274" activePane="bottomLeft" state="frozen"/>
      <selection pane="topLeft" activeCell="A1" sqref="A1"/>
      <selection pane="bottomLeft" activeCell="F283" sqref="F283"/>
    </sheetView>
  </sheetViews>
  <sheetFormatPr defaultColWidth="9.140625" defaultRowHeight="12.75"/>
  <cols>
    <col min="1" max="1" width="13.7109375" style="0" bestFit="1" customWidth="1"/>
    <col min="2" max="2" width="13.7109375" style="13" bestFit="1" customWidth="1"/>
    <col min="3" max="3" width="13.7109375" style="2" customWidth="1"/>
    <col min="4" max="4" width="13.7109375" style="11" customWidth="1"/>
    <col min="5" max="5" width="64.8515625" style="0" customWidth="1"/>
    <col min="6" max="6" width="8.7109375" style="0" customWidth="1"/>
    <col min="7" max="7" width="19.140625" style="1" customWidth="1"/>
    <col min="8" max="8" width="26.421875" style="0" customWidth="1"/>
    <col min="9" max="9" width="15.140625" style="0" customWidth="1"/>
    <col min="10" max="11" width="9.57421875" style="0" customWidth="1"/>
    <col min="12" max="12" width="6.00390625" style="0" customWidth="1"/>
    <col min="13" max="13" width="7.57421875" style="0" customWidth="1"/>
    <col min="14" max="14" width="7.8515625" style="0" customWidth="1"/>
    <col min="15" max="15" width="8.7109375" style="0" customWidth="1"/>
    <col min="16" max="16" width="8.28125" style="0" customWidth="1"/>
  </cols>
  <sheetData>
    <row r="1" spans="5:9" ht="12.75">
      <c r="E1" s="62" t="s">
        <v>194</v>
      </c>
      <c r="F1" t="s">
        <v>195</v>
      </c>
      <c r="G1" t="s">
        <v>94</v>
      </c>
      <c r="H1" t="s">
        <v>396</v>
      </c>
      <c r="I1" t="s">
        <v>28</v>
      </c>
    </row>
    <row r="2" spans="6:11" ht="12.75">
      <c r="F2" t="s">
        <v>195</v>
      </c>
      <c r="G2" t="s">
        <v>94</v>
      </c>
      <c r="H2" t="s">
        <v>396</v>
      </c>
      <c r="I2" t="s">
        <v>15</v>
      </c>
      <c r="K2" s="114"/>
    </row>
    <row r="3" ht="12.75">
      <c r="G3"/>
    </row>
    <row r="4" spans="1:8" ht="12.75">
      <c r="A4" t="s">
        <v>0</v>
      </c>
      <c r="B4" s="13" t="s">
        <v>1</v>
      </c>
      <c r="C4" s="2" t="s">
        <v>4</v>
      </c>
      <c r="D4" s="11" t="s">
        <v>2</v>
      </c>
      <c r="E4" t="s">
        <v>3</v>
      </c>
      <c r="F4" t="s">
        <v>12</v>
      </c>
      <c r="G4"/>
      <c r="H4" s="1"/>
    </row>
    <row r="5" spans="3:8" ht="13.5" thickBot="1">
      <c r="C5" s="6"/>
      <c r="D5" s="12"/>
      <c r="E5" s="3"/>
      <c r="G5"/>
      <c r="H5" s="1"/>
    </row>
    <row r="6" spans="1:18" ht="13.5">
      <c r="A6" s="24">
        <v>24</v>
      </c>
      <c r="B6" s="25">
        <v>40299</v>
      </c>
      <c r="C6" s="26">
        <v>24</v>
      </c>
      <c r="D6" s="27">
        <v>40301</v>
      </c>
      <c r="E6" s="24" t="s">
        <v>23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13.5">
      <c r="A7" s="24">
        <v>12</v>
      </c>
      <c r="B7" s="25">
        <v>40314</v>
      </c>
      <c r="C7" s="133">
        <f>A7+A8</f>
        <v>11.35</v>
      </c>
      <c r="D7" s="135">
        <v>40316</v>
      </c>
      <c r="E7" s="24" t="s">
        <v>24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18" ht="13.5" thickBot="1">
      <c r="A8" s="24">
        <v>-0.65</v>
      </c>
      <c r="B8" s="28">
        <v>40314</v>
      </c>
      <c r="C8" s="134"/>
      <c r="D8" s="136"/>
      <c r="E8" s="29" t="s">
        <v>31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13.5">
      <c r="A9" s="24">
        <v>6</v>
      </c>
      <c r="B9" s="25">
        <v>40340</v>
      </c>
      <c r="C9" s="26">
        <v>6</v>
      </c>
      <c r="D9" s="30">
        <v>40340</v>
      </c>
      <c r="E9" s="24" t="s">
        <v>23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13.5">
      <c r="A10" s="24">
        <v>6</v>
      </c>
      <c r="B10" s="25">
        <v>40343</v>
      </c>
      <c r="C10" s="133">
        <f>A10+A11</f>
        <v>5.53</v>
      </c>
      <c r="D10" s="135">
        <v>40343</v>
      </c>
      <c r="E10" s="24" t="s">
        <v>22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8" ht="13.5" thickBot="1">
      <c r="A11" s="24">
        <v>-0.47</v>
      </c>
      <c r="B11" s="28">
        <v>40343</v>
      </c>
      <c r="C11" s="134"/>
      <c r="D11" s="136"/>
      <c r="E11" s="29" t="s">
        <v>32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18" ht="13.5">
      <c r="A12" s="24">
        <v>6</v>
      </c>
      <c r="B12" s="25">
        <v>40370</v>
      </c>
      <c r="C12" s="26">
        <f>A12</f>
        <v>6</v>
      </c>
      <c r="D12" s="30">
        <v>40371</v>
      </c>
      <c r="E12" s="24" t="s">
        <v>21</v>
      </c>
      <c r="F12" s="24"/>
      <c r="G12" s="24"/>
      <c r="H12" s="24"/>
      <c r="I12" s="24"/>
      <c r="J12" s="24"/>
      <c r="K12" s="31">
        <f aca="true" t="shared" si="0" ref="K12:P12">SUM(K18:K84)</f>
        <v>8215</v>
      </c>
      <c r="L12" s="31">
        <f t="shared" si="0"/>
        <v>60</v>
      </c>
      <c r="M12" s="31">
        <f t="shared" si="0"/>
        <v>533</v>
      </c>
      <c r="N12" s="31">
        <f t="shared" si="0"/>
        <v>-135.26</v>
      </c>
      <c r="O12" s="31">
        <f t="shared" si="0"/>
        <v>3000</v>
      </c>
      <c r="P12" s="31">
        <f t="shared" si="0"/>
        <v>2565</v>
      </c>
      <c r="Q12" s="24" t="s">
        <v>154</v>
      </c>
      <c r="R12" s="24"/>
    </row>
    <row r="13" spans="1:18" ht="13.5">
      <c r="A13" s="24">
        <v>24</v>
      </c>
      <c r="B13" s="25">
        <v>40371</v>
      </c>
      <c r="C13" s="133">
        <f>A13+A14</f>
        <v>48</v>
      </c>
      <c r="D13" s="135">
        <v>40371</v>
      </c>
      <c r="E13" s="24" t="s">
        <v>20</v>
      </c>
      <c r="F13" s="24"/>
      <c r="G13" s="24"/>
      <c r="H13" s="24"/>
      <c r="I13" s="24"/>
      <c r="J13" s="24"/>
      <c r="K13" s="31">
        <f>'income - cash'!J2</f>
        <v>0</v>
      </c>
      <c r="L13" s="31">
        <f>'income - cash'!K2</f>
        <v>0</v>
      </c>
      <c r="M13" s="31">
        <f>'income - cash'!L2</f>
        <v>30</v>
      </c>
      <c r="N13" s="31">
        <f>'income - cash'!M2</f>
        <v>0</v>
      </c>
      <c r="O13" s="31">
        <f>'income - cash'!N2</f>
        <v>6</v>
      </c>
      <c r="P13" s="31">
        <f>'income - cash'!O2</f>
        <v>827</v>
      </c>
      <c r="Q13" s="24" t="s">
        <v>95</v>
      </c>
      <c r="R13" s="24"/>
    </row>
    <row r="14" spans="1:18" ht="13.5">
      <c r="A14" s="24">
        <v>24</v>
      </c>
      <c r="B14" s="25">
        <v>40371</v>
      </c>
      <c r="C14" s="133"/>
      <c r="D14" s="135"/>
      <c r="E14" s="24" t="s">
        <v>19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18" ht="13.5">
      <c r="A15" s="24">
        <v>6</v>
      </c>
      <c r="B15" s="25">
        <v>40378</v>
      </c>
      <c r="C15" s="133">
        <f>A15+A16</f>
        <v>12</v>
      </c>
      <c r="D15" s="135">
        <v>40378</v>
      </c>
      <c r="E15" s="24" t="s">
        <v>17</v>
      </c>
      <c r="F15" s="24"/>
      <c r="G15" s="24"/>
      <c r="H15" s="24"/>
      <c r="I15" s="24"/>
      <c r="J15" s="24"/>
      <c r="K15" s="31">
        <f aca="true" t="shared" si="1" ref="K15:P15">SUM(K12:K14)</f>
        <v>8215</v>
      </c>
      <c r="L15" s="31">
        <f t="shared" si="1"/>
        <v>60</v>
      </c>
      <c r="M15" s="31">
        <f t="shared" si="1"/>
        <v>563</v>
      </c>
      <c r="N15" s="31">
        <f t="shared" si="1"/>
        <v>-135.26</v>
      </c>
      <c r="O15" s="31">
        <f t="shared" si="1"/>
        <v>3006</v>
      </c>
      <c r="P15" s="31">
        <f t="shared" si="1"/>
        <v>3392</v>
      </c>
      <c r="Q15" s="24" t="s">
        <v>155</v>
      </c>
      <c r="R15" s="31">
        <f>SUM(K15:Q15)</f>
        <v>15100.74</v>
      </c>
    </row>
    <row r="16" spans="1:18" ht="14.25" thickBot="1">
      <c r="A16" s="24">
        <v>6</v>
      </c>
      <c r="B16" s="25">
        <v>40378</v>
      </c>
      <c r="C16" s="134"/>
      <c r="D16" s="136"/>
      <c r="E16" s="29" t="s">
        <v>16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1:18" ht="14.25" thickBot="1">
      <c r="A17" s="24">
        <v>2</v>
      </c>
      <c r="B17" s="25">
        <v>40387</v>
      </c>
      <c r="C17" s="32">
        <f>A17</f>
        <v>2</v>
      </c>
      <c r="D17" s="33">
        <v>40387</v>
      </c>
      <c r="E17" s="34" t="s">
        <v>110</v>
      </c>
      <c r="F17" s="24"/>
      <c r="G17" s="24"/>
      <c r="H17" s="24"/>
      <c r="I17" s="24"/>
      <c r="J17" s="24"/>
      <c r="K17" s="24" t="s">
        <v>39</v>
      </c>
      <c r="L17" s="24" t="s">
        <v>40</v>
      </c>
      <c r="M17" s="24" t="s">
        <v>41</v>
      </c>
      <c r="N17" s="24" t="s">
        <v>9</v>
      </c>
      <c r="O17" s="24" t="s">
        <v>102</v>
      </c>
      <c r="P17" s="24" t="s">
        <v>89</v>
      </c>
      <c r="Q17" s="24"/>
      <c r="R17" s="24"/>
    </row>
    <row r="18" spans="1:18" ht="12.75">
      <c r="A18" s="24">
        <v>134</v>
      </c>
      <c r="B18" s="28">
        <v>40411</v>
      </c>
      <c r="C18" s="26">
        <v>134</v>
      </c>
      <c r="D18" s="27">
        <v>40413</v>
      </c>
      <c r="E18" s="35" t="s">
        <v>38</v>
      </c>
      <c r="F18" s="24"/>
      <c r="G18" s="24"/>
      <c r="H18" s="24"/>
      <c r="I18" s="24"/>
      <c r="J18" s="24"/>
      <c r="K18" s="24">
        <v>99</v>
      </c>
      <c r="L18" s="24">
        <v>5</v>
      </c>
      <c r="M18" s="24">
        <v>30</v>
      </c>
      <c r="N18" s="24"/>
      <c r="O18" s="24"/>
      <c r="P18" s="24"/>
      <c r="Q18" s="24"/>
      <c r="R18" s="24"/>
    </row>
    <row r="19" spans="1:18" ht="13.5" thickBot="1">
      <c r="A19" s="24">
        <v>95.83</v>
      </c>
      <c r="B19" s="28">
        <v>40438</v>
      </c>
      <c r="C19" s="36">
        <v>95.83</v>
      </c>
      <c r="D19" s="37">
        <v>40438</v>
      </c>
      <c r="E19" s="29" t="s">
        <v>43</v>
      </c>
      <c r="F19" s="24"/>
      <c r="G19" s="24"/>
      <c r="H19" s="24"/>
      <c r="I19" s="24"/>
      <c r="J19" s="24"/>
      <c r="K19" s="24">
        <v>99</v>
      </c>
      <c r="L19" s="24"/>
      <c r="M19" s="24"/>
      <c r="N19" s="24">
        <v>-3.17</v>
      </c>
      <c r="O19" s="24"/>
      <c r="P19" s="24"/>
      <c r="Q19" s="24"/>
      <c r="R19" s="24"/>
    </row>
    <row r="20" spans="1:18" ht="12.75">
      <c r="A20" s="24">
        <v>99</v>
      </c>
      <c r="B20" s="28">
        <v>40442</v>
      </c>
      <c r="C20" s="26">
        <v>99</v>
      </c>
      <c r="D20" s="27">
        <v>40442</v>
      </c>
      <c r="E20" s="35" t="s">
        <v>44</v>
      </c>
      <c r="F20" s="24"/>
      <c r="G20" s="24"/>
      <c r="H20" s="24"/>
      <c r="I20" s="24"/>
      <c r="J20" s="24"/>
      <c r="K20" s="24">
        <v>99</v>
      </c>
      <c r="L20" s="24"/>
      <c r="M20" s="24"/>
      <c r="N20" s="24"/>
      <c r="O20" s="24"/>
      <c r="P20" s="24"/>
      <c r="Q20" s="24"/>
      <c r="R20" s="24"/>
    </row>
    <row r="21" spans="1:18" ht="12.75">
      <c r="A21" s="24">
        <v>297</v>
      </c>
      <c r="B21" s="28">
        <v>40459</v>
      </c>
      <c r="C21" s="26">
        <v>297</v>
      </c>
      <c r="D21" s="27">
        <v>40459</v>
      </c>
      <c r="E21" s="35" t="s">
        <v>45</v>
      </c>
      <c r="F21" s="24"/>
      <c r="G21" s="24"/>
      <c r="H21" s="24"/>
      <c r="I21" s="24"/>
      <c r="J21" s="24"/>
      <c r="K21" s="24">
        <v>297</v>
      </c>
      <c r="L21" s="24"/>
      <c r="M21" s="24"/>
      <c r="N21" s="24"/>
      <c r="O21" s="24"/>
      <c r="P21" s="24"/>
      <c r="Q21" s="24"/>
      <c r="R21" s="24"/>
    </row>
    <row r="22" spans="1:18" ht="13.5" thickBot="1">
      <c r="A22" s="24">
        <v>304.3</v>
      </c>
      <c r="B22" s="28">
        <v>40470</v>
      </c>
      <c r="C22" s="36">
        <v>304.3</v>
      </c>
      <c r="D22" s="37">
        <v>40470</v>
      </c>
      <c r="E22" s="29" t="s">
        <v>46</v>
      </c>
      <c r="F22" s="24"/>
      <c r="G22" s="24"/>
      <c r="H22" s="24"/>
      <c r="I22" s="24"/>
      <c r="J22" s="24"/>
      <c r="K22" s="24">
        <v>297</v>
      </c>
      <c r="L22" s="24">
        <v>5</v>
      </c>
      <c r="M22" s="24">
        <v>12</v>
      </c>
      <c r="N22" s="24">
        <f>-3.02-3.02-3.66</f>
        <v>-9.7</v>
      </c>
      <c r="O22" s="24"/>
      <c r="P22" s="24"/>
      <c r="Q22" s="24"/>
      <c r="R22" s="24"/>
    </row>
    <row r="23" spans="1:18" ht="12.75">
      <c r="A23" s="24">
        <v>287.79</v>
      </c>
      <c r="B23" s="28">
        <v>40476</v>
      </c>
      <c r="C23" s="133">
        <v>289.74</v>
      </c>
      <c r="D23" s="135">
        <v>40479</v>
      </c>
      <c r="E23" s="35" t="s">
        <v>47</v>
      </c>
      <c r="F23" s="24"/>
      <c r="G23" s="24"/>
      <c r="H23" s="24"/>
      <c r="I23" s="24"/>
      <c r="J23" s="24"/>
      <c r="K23" s="24">
        <v>297</v>
      </c>
      <c r="L23" s="24"/>
      <c r="M23" s="24"/>
      <c r="N23" s="24">
        <v>-9.21</v>
      </c>
      <c r="O23" s="24"/>
      <c r="P23" s="24"/>
      <c r="Q23" s="24"/>
      <c r="R23" s="24"/>
    </row>
    <row r="24" spans="1:18" ht="12.75">
      <c r="A24" s="24">
        <v>1.95</v>
      </c>
      <c r="B24" s="28">
        <v>40476</v>
      </c>
      <c r="C24" s="133"/>
      <c r="D24" s="135"/>
      <c r="E24" s="35" t="s">
        <v>49</v>
      </c>
      <c r="F24" s="24"/>
      <c r="G24" s="24"/>
      <c r="H24" s="24"/>
      <c r="I24" s="24"/>
      <c r="J24" s="24"/>
      <c r="K24" s="24"/>
      <c r="L24" s="24"/>
      <c r="M24" s="24"/>
      <c r="N24" s="24">
        <v>0</v>
      </c>
      <c r="O24" s="24"/>
      <c r="P24" s="24"/>
      <c r="Q24" s="24"/>
      <c r="R24" s="24"/>
    </row>
    <row r="25" spans="1:18" ht="12.75">
      <c r="A25" s="24">
        <v>297</v>
      </c>
      <c r="B25" s="28">
        <v>40480</v>
      </c>
      <c r="C25" s="26">
        <v>297</v>
      </c>
      <c r="D25" s="27">
        <v>40480</v>
      </c>
      <c r="E25" s="35" t="s">
        <v>50</v>
      </c>
      <c r="F25" s="24"/>
      <c r="G25" s="24"/>
      <c r="H25" s="24"/>
      <c r="I25" s="24"/>
      <c r="J25" s="24"/>
      <c r="K25" s="24">
        <v>297</v>
      </c>
      <c r="L25" s="24"/>
      <c r="M25" s="24"/>
      <c r="N25" s="24"/>
      <c r="O25" s="24"/>
      <c r="P25" s="24"/>
      <c r="Q25" s="24"/>
      <c r="R25" s="24"/>
    </row>
    <row r="26" spans="1:18" ht="12.75">
      <c r="A26" s="24">
        <v>95.83</v>
      </c>
      <c r="B26" s="28">
        <v>40480</v>
      </c>
      <c r="C26" s="26">
        <v>95.83</v>
      </c>
      <c r="D26" s="27">
        <v>40483</v>
      </c>
      <c r="E26" s="35" t="s">
        <v>51</v>
      </c>
      <c r="F26" s="24"/>
      <c r="G26" s="24"/>
      <c r="H26" s="24"/>
      <c r="I26" s="24"/>
      <c r="J26" s="24"/>
      <c r="K26" s="24">
        <v>99</v>
      </c>
      <c r="L26" s="24"/>
      <c r="M26" s="24"/>
      <c r="N26" s="24">
        <v>-3.17</v>
      </c>
      <c r="O26" s="24"/>
      <c r="P26" s="24"/>
      <c r="Q26" s="24"/>
      <c r="R26" s="24"/>
    </row>
    <row r="27" spans="1:18" ht="12.75">
      <c r="A27" s="24">
        <v>746</v>
      </c>
      <c r="B27" s="28">
        <v>40485</v>
      </c>
      <c r="C27" s="26">
        <v>746</v>
      </c>
      <c r="D27" s="27">
        <v>40485</v>
      </c>
      <c r="E27" s="35" t="s">
        <v>66</v>
      </c>
      <c r="F27" s="24"/>
      <c r="G27" s="24"/>
      <c r="H27" s="24"/>
      <c r="I27" s="24"/>
      <c r="J27" s="24"/>
      <c r="K27" s="24">
        <v>693</v>
      </c>
      <c r="L27" s="24"/>
      <c r="M27" s="24">
        <v>53</v>
      </c>
      <c r="N27" s="24"/>
      <c r="O27" s="24"/>
      <c r="P27" s="24"/>
      <c r="Q27" s="24"/>
      <c r="R27" s="24"/>
    </row>
    <row r="28" spans="1:18" ht="13.5" thickBot="1">
      <c r="A28" s="24">
        <v>287.79</v>
      </c>
      <c r="B28" s="28">
        <v>40486</v>
      </c>
      <c r="C28" s="36">
        <v>287.79</v>
      </c>
      <c r="D28" s="37">
        <v>40486</v>
      </c>
      <c r="E28" s="29" t="s">
        <v>52</v>
      </c>
      <c r="F28" s="24"/>
      <c r="G28" s="24"/>
      <c r="H28" s="24"/>
      <c r="I28" s="24"/>
      <c r="J28" s="24"/>
      <c r="K28" s="24">
        <v>297</v>
      </c>
      <c r="L28" s="24"/>
      <c r="M28" s="24"/>
      <c r="N28" s="24">
        <v>-9.21</v>
      </c>
      <c r="O28" s="24"/>
      <c r="P28" s="24"/>
      <c r="Q28" s="24"/>
      <c r="R28" s="24"/>
    </row>
    <row r="29" spans="1:18" ht="12.75">
      <c r="A29" s="24">
        <v>30</v>
      </c>
      <c r="B29" s="28">
        <v>40503</v>
      </c>
      <c r="C29" s="26">
        <v>30</v>
      </c>
      <c r="D29" s="27">
        <v>40504</v>
      </c>
      <c r="E29" s="35" t="s">
        <v>53</v>
      </c>
      <c r="F29" s="24"/>
      <c r="G29" s="24"/>
      <c r="H29" s="24"/>
      <c r="I29" s="24"/>
      <c r="J29" s="24"/>
      <c r="K29" s="24"/>
      <c r="L29" s="24"/>
      <c r="M29" s="24">
        <v>30</v>
      </c>
      <c r="N29" s="24"/>
      <c r="O29" s="24"/>
      <c r="P29" s="24"/>
      <c r="Q29" s="24"/>
      <c r="R29" s="24"/>
    </row>
    <row r="30" spans="1:18" ht="12.75">
      <c r="A30" s="24">
        <v>119</v>
      </c>
      <c r="B30" s="28">
        <v>40511</v>
      </c>
      <c r="C30" s="26">
        <v>119</v>
      </c>
      <c r="D30" s="27">
        <v>40511</v>
      </c>
      <c r="E30" s="35" t="s">
        <v>54</v>
      </c>
      <c r="F30" s="24"/>
      <c r="G30" s="24"/>
      <c r="H30" s="24"/>
      <c r="I30" s="24"/>
      <c r="J30" s="24"/>
      <c r="K30" s="24">
        <v>119</v>
      </c>
      <c r="L30" s="24"/>
      <c r="M30" s="24"/>
      <c r="N30" s="24"/>
      <c r="O30" s="24"/>
      <c r="P30" s="24"/>
      <c r="Q30" s="24"/>
      <c r="R30" s="24"/>
    </row>
    <row r="31" spans="1:18" ht="13.5" thickBot="1">
      <c r="A31" s="24">
        <v>124</v>
      </c>
      <c r="B31" s="28">
        <v>40525</v>
      </c>
      <c r="C31" s="36">
        <v>124</v>
      </c>
      <c r="D31" s="37">
        <v>40525</v>
      </c>
      <c r="E31" s="29" t="s">
        <v>58</v>
      </c>
      <c r="F31" s="24"/>
      <c r="G31" s="24"/>
      <c r="H31" s="24"/>
      <c r="I31" s="24"/>
      <c r="J31" s="24"/>
      <c r="K31" s="24">
        <v>119</v>
      </c>
      <c r="L31" s="24">
        <v>5</v>
      </c>
      <c r="M31" s="24"/>
      <c r="N31" s="24"/>
      <c r="O31" s="24"/>
      <c r="P31" s="24"/>
      <c r="Q31" s="24"/>
      <c r="R31" s="24"/>
    </row>
    <row r="32" spans="1:18" ht="12.75">
      <c r="A32" s="24">
        <v>133.7</v>
      </c>
      <c r="B32" s="28">
        <v>40529</v>
      </c>
      <c r="C32" s="26">
        <v>133.7</v>
      </c>
      <c r="D32" s="27">
        <v>40532</v>
      </c>
      <c r="E32" s="35" t="s">
        <v>59</v>
      </c>
      <c r="F32" s="24"/>
      <c r="G32" s="24"/>
      <c r="H32" s="24"/>
      <c r="I32" s="24"/>
      <c r="J32" s="24"/>
      <c r="K32" s="24">
        <v>138</v>
      </c>
      <c r="L32" s="24"/>
      <c r="M32" s="24"/>
      <c r="N32" s="24">
        <v>-4.3</v>
      </c>
      <c r="O32" s="24"/>
      <c r="P32" s="24"/>
      <c r="Q32" s="24"/>
      <c r="R32" s="24"/>
    </row>
    <row r="33" spans="1:18" ht="12.75">
      <c r="A33" s="24">
        <v>81.26</v>
      </c>
      <c r="B33" s="28">
        <v>40535</v>
      </c>
      <c r="C33" s="26">
        <v>81.26</v>
      </c>
      <c r="D33" s="27">
        <v>40539</v>
      </c>
      <c r="E33" s="35" t="s">
        <v>60</v>
      </c>
      <c r="F33" s="24"/>
      <c r="G33" s="24"/>
      <c r="H33" s="24"/>
      <c r="I33" s="24"/>
      <c r="J33" s="24"/>
      <c r="K33" s="24">
        <v>69</v>
      </c>
      <c r="L33" s="24">
        <v>5</v>
      </c>
      <c r="M33" s="24">
        <v>10</v>
      </c>
      <c r="N33" s="24">
        <v>-2.74</v>
      </c>
      <c r="O33" s="24"/>
      <c r="P33" s="24"/>
      <c r="Q33" s="24"/>
      <c r="R33" s="24"/>
    </row>
    <row r="34" spans="1:18" ht="12.75">
      <c r="A34" s="24">
        <v>238</v>
      </c>
      <c r="B34" s="28">
        <v>40537</v>
      </c>
      <c r="C34" s="26">
        <v>238</v>
      </c>
      <c r="D34" s="27">
        <v>40539</v>
      </c>
      <c r="E34" s="35" t="s">
        <v>63</v>
      </c>
      <c r="F34" s="24"/>
      <c r="G34" s="24"/>
      <c r="H34" s="24"/>
      <c r="I34" s="24"/>
      <c r="J34" s="24"/>
      <c r="K34" s="24">
        <v>238</v>
      </c>
      <c r="L34" s="24"/>
      <c r="M34" s="24"/>
      <c r="N34" s="24"/>
      <c r="O34" s="24"/>
      <c r="P34" s="24"/>
      <c r="Q34" s="24"/>
      <c r="R34" s="24"/>
    </row>
    <row r="35" spans="1:18" ht="12.75">
      <c r="A35" s="24">
        <v>69</v>
      </c>
      <c r="B35" s="28">
        <v>40553</v>
      </c>
      <c r="C35" s="26">
        <v>69</v>
      </c>
      <c r="D35" s="27">
        <v>40553</v>
      </c>
      <c r="E35" s="35" t="s">
        <v>64</v>
      </c>
      <c r="F35" s="24"/>
      <c r="G35" s="24"/>
      <c r="H35" s="24"/>
      <c r="I35" s="24"/>
      <c r="J35" s="24"/>
      <c r="K35" s="24">
        <v>69</v>
      </c>
      <c r="L35" s="24"/>
      <c r="M35" s="24"/>
      <c r="N35" s="24"/>
      <c r="O35" s="24"/>
      <c r="P35" s="24"/>
      <c r="Q35" s="24"/>
      <c r="R35" s="24"/>
    </row>
    <row r="36" spans="1:18" ht="12.75">
      <c r="A36" s="24">
        <v>289.73</v>
      </c>
      <c r="B36" s="28">
        <v>40553</v>
      </c>
      <c r="C36" s="26">
        <v>289.73</v>
      </c>
      <c r="D36" s="27">
        <v>40553</v>
      </c>
      <c r="E36" s="35" t="s">
        <v>65</v>
      </c>
      <c r="F36" s="24"/>
      <c r="G36" s="24"/>
      <c r="H36" s="24"/>
      <c r="I36" s="24"/>
      <c r="J36" s="24"/>
      <c r="K36" s="24">
        <v>238</v>
      </c>
      <c r="L36" s="24">
        <v>5</v>
      </c>
      <c r="M36" s="24">
        <v>56</v>
      </c>
      <c r="N36" s="24">
        <v>-9.27</v>
      </c>
      <c r="O36" s="24"/>
      <c r="P36" s="24"/>
      <c r="Q36" s="24"/>
      <c r="R36" s="24"/>
    </row>
    <row r="37" spans="1:18" ht="12.75">
      <c r="A37" s="24">
        <v>157</v>
      </c>
      <c r="B37" s="28">
        <v>40557</v>
      </c>
      <c r="C37" s="26">
        <v>157</v>
      </c>
      <c r="D37" s="27">
        <v>40557</v>
      </c>
      <c r="E37" s="35" t="s">
        <v>67</v>
      </c>
      <c r="F37" s="24"/>
      <c r="G37" s="24"/>
      <c r="H37" s="24"/>
      <c r="I37" s="24"/>
      <c r="J37" s="24"/>
      <c r="K37" s="24">
        <v>119</v>
      </c>
      <c r="L37" s="24"/>
      <c r="M37" s="24">
        <v>38</v>
      </c>
      <c r="N37" s="24"/>
      <c r="O37" s="24"/>
      <c r="P37" s="24"/>
      <c r="Q37" s="24"/>
      <c r="R37" s="24"/>
    </row>
    <row r="38" spans="1:18" ht="13.5" thickBot="1">
      <c r="A38" s="24">
        <v>119</v>
      </c>
      <c r="B38" s="28">
        <v>40562</v>
      </c>
      <c r="C38" s="36">
        <v>119</v>
      </c>
      <c r="D38" s="37">
        <v>40562</v>
      </c>
      <c r="E38" s="29" t="s">
        <v>68</v>
      </c>
      <c r="F38" s="24"/>
      <c r="G38" s="24"/>
      <c r="H38" s="24"/>
      <c r="I38" s="24"/>
      <c r="J38" s="24"/>
      <c r="K38" s="24">
        <v>119</v>
      </c>
      <c r="L38" s="24"/>
      <c r="M38" s="24"/>
      <c r="N38" s="24"/>
      <c r="O38" s="24"/>
      <c r="P38" s="24"/>
      <c r="Q38" s="24"/>
      <c r="R38" s="24"/>
    </row>
    <row r="39" spans="1:18" ht="12.75">
      <c r="A39" s="24">
        <v>69</v>
      </c>
      <c r="B39" s="28">
        <v>40565</v>
      </c>
      <c r="C39" s="26">
        <v>69</v>
      </c>
      <c r="D39" s="27">
        <v>40567</v>
      </c>
      <c r="E39" s="35" t="s">
        <v>69</v>
      </c>
      <c r="F39" s="24"/>
      <c r="G39" s="24"/>
      <c r="H39" s="24"/>
      <c r="I39" s="24"/>
      <c r="J39" s="24"/>
      <c r="K39" s="24">
        <v>69</v>
      </c>
      <c r="L39" s="24"/>
      <c r="M39" s="24"/>
      <c r="N39" s="24"/>
      <c r="O39" s="24"/>
      <c r="P39" s="24"/>
      <c r="Q39" s="24"/>
      <c r="R39" s="24"/>
    </row>
    <row r="40" spans="1:18" ht="12.75">
      <c r="A40" s="24">
        <v>69</v>
      </c>
      <c r="B40" s="28">
        <v>40565</v>
      </c>
      <c r="C40" s="26">
        <v>69</v>
      </c>
      <c r="D40" s="27">
        <v>40567</v>
      </c>
      <c r="E40" s="35" t="s">
        <v>70</v>
      </c>
      <c r="F40" s="24"/>
      <c r="G40" s="24"/>
      <c r="H40" s="24"/>
      <c r="I40" s="24"/>
      <c r="J40" s="24"/>
      <c r="K40" s="24">
        <v>69</v>
      </c>
      <c r="L40" s="24"/>
      <c r="M40" s="24"/>
      <c r="N40" s="24"/>
      <c r="O40" s="24"/>
      <c r="P40" s="24"/>
      <c r="Q40" s="24"/>
      <c r="R40" s="24"/>
    </row>
    <row r="41" spans="1:18" ht="12.75">
      <c r="A41" s="24">
        <v>104</v>
      </c>
      <c r="B41" s="28">
        <v>40565</v>
      </c>
      <c r="C41" s="26">
        <v>104</v>
      </c>
      <c r="D41" s="27">
        <v>40567</v>
      </c>
      <c r="E41" s="35" t="s">
        <v>71</v>
      </c>
      <c r="F41" s="24"/>
      <c r="G41" s="24"/>
      <c r="H41" s="24"/>
      <c r="I41" s="24"/>
      <c r="J41" s="24"/>
      <c r="K41" s="24">
        <v>69</v>
      </c>
      <c r="L41" s="24">
        <v>5</v>
      </c>
      <c r="M41" s="24">
        <v>30</v>
      </c>
      <c r="N41" s="24"/>
      <c r="O41" s="24"/>
      <c r="P41" s="24"/>
      <c r="Q41" s="24"/>
      <c r="R41" s="24"/>
    </row>
    <row r="42" spans="1:18" ht="12.75">
      <c r="A42" s="24">
        <v>119</v>
      </c>
      <c r="B42" s="28">
        <v>40565</v>
      </c>
      <c r="C42" s="26">
        <v>119</v>
      </c>
      <c r="D42" s="27">
        <v>40567</v>
      </c>
      <c r="E42" s="35" t="s">
        <v>72</v>
      </c>
      <c r="F42" s="24"/>
      <c r="G42" s="24"/>
      <c r="H42" s="24"/>
      <c r="I42" s="24"/>
      <c r="J42" s="24"/>
      <c r="K42" s="24">
        <v>119</v>
      </c>
      <c r="L42" s="24"/>
      <c r="M42" s="24"/>
      <c r="N42" s="24"/>
      <c r="O42" s="24"/>
      <c r="P42" s="24"/>
      <c r="Q42" s="24"/>
      <c r="R42" s="24"/>
    </row>
    <row r="43" spans="1:18" ht="12.75">
      <c r="A43" s="24">
        <v>115.25</v>
      </c>
      <c r="B43" s="28">
        <v>40565</v>
      </c>
      <c r="C43" s="26">
        <v>115.25</v>
      </c>
      <c r="D43" s="27">
        <v>40567</v>
      </c>
      <c r="E43" s="35" t="s">
        <v>73</v>
      </c>
      <c r="F43" s="24"/>
      <c r="G43" s="24"/>
      <c r="H43" s="24"/>
      <c r="I43" s="24"/>
      <c r="J43" s="24"/>
      <c r="K43" s="24">
        <v>119</v>
      </c>
      <c r="L43" s="24"/>
      <c r="M43" s="24"/>
      <c r="N43" s="24">
        <v>-3.75</v>
      </c>
      <c r="O43" s="24"/>
      <c r="P43" s="24"/>
      <c r="Q43" s="24"/>
      <c r="R43" s="24"/>
    </row>
    <row r="44" spans="1:18" ht="12.75">
      <c r="A44" s="24">
        <v>205.25</v>
      </c>
      <c r="B44" s="28">
        <v>40568</v>
      </c>
      <c r="C44" s="26">
        <v>205.25</v>
      </c>
      <c r="D44" s="27">
        <v>40570</v>
      </c>
      <c r="E44" s="35" t="s">
        <v>74</v>
      </c>
      <c r="F44" s="24"/>
      <c r="G44" s="24"/>
      <c r="H44" s="24"/>
      <c r="I44" s="24"/>
      <c r="J44" s="24"/>
      <c r="K44" s="24">
        <v>207</v>
      </c>
      <c r="L44" s="24">
        <v>5</v>
      </c>
      <c r="M44" s="24"/>
      <c r="N44" s="24">
        <v>-6.75</v>
      </c>
      <c r="O44" s="24"/>
      <c r="P44" s="24"/>
      <c r="Q44" s="24"/>
      <c r="R44" s="24"/>
    </row>
    <row r="45" spans="1:18" ht="12.75">
      <c r="A45" s="24">
        <v>69</v>
      </c>
      <c r="B45" s="28">
        <v>40569</v>
      </c>
      <c r="C45" s="26">
        <v>69</v>
      </c>
      <c r="D45" s="27">
        <v>40569</v>
      </c>
      <c r="E45" s="35" t="s">
        <v>75</v>
      </c>
      <c r="F45" s="24"/>
      <c r="G45" s="24"/>
      <c r="H45" s="24"/>
      <c r="I45" s="24"/>
      <c r="J45" s="24"/>
      <c r="K45" s="24">
        <v>69</v>
      </c>
      <c r="L45" s="24"/>
      <c r="M45" s="24"/>
      <c r="N45" s="24"/>
      <c r="O45" s="24"/>
      <c r="P45" s="24"/>
      <c r="Q45" s="24"/>
      <c r="R45" s="24"/>
    </row>
    <row r="46" spans="1:18" ht="12.75">
      <c r="A46" s="24">
        <v>69</v>
      </c>
      <c r="B46" s="28">
        <v>40569</v>
      </c>
      <c r="C46" s="26">
        <v>69</v>
      </c>
      <c r="D46" s="27">
        <v>40569</v>
      </c>
      <c r="E46" s="35" t="s">
        <v>134</v>
      </c>
      <c r="F46" s="24"/>
      <c r="G46" s="24"/>
      <c r="H46" s="24"/>
      <c r="I46" s="24"/>
      <c r="J46" s="24"/>
      <c r="K46" s="24">
        <v>69</v>
      </c>
      <c r="L46" s="24"/>
      <c r="M46" s="24"/>
      <c r="N46" s="24"/>
      <c r="O46" s="24"/>
      <c r="P46" s="24"/>
      <c r="Q46" s="24"/>
      <c r="R46" s="24"/>
    </row>
    <row r="47" spans="1:18" ht="12.75">
      <c r="A47" s="24">
        <v>138</v>
      </c>
      <c r="B47" s="28">
        <v>40569</v>
      </c>
      <c r="C47" s="26">
        <v>138</v>
      </c>
      <c r="D47" s="27">
        <v>40569</v>
      </c>
      <c r="E47" s="35" t="s">
        <v>76</v>
      </c>
      <c r="F47" s="24"/>
      <c r="G47" s="24"/>
      <c r="H47" s="24"/>
      <c r="I47" s="24"/>
      <c r="J47" s="24"/>
      <c r="K47" s="24">
        <v>138</v>
      </c>
      <c r="L47" s="24"/>
      <c r="M47" s="24"/>
      <c r="N47" s="24"/>
      <c r="O47" s="24"/>
      <c r="P47" s="24"/>
      <c r="Q47" s="24"/>
      <c r="R47" s="24"/>
    </row>
    <row r="48" spans="1:18" ht="12.75">
      <c r="A48" s="24">
        <v>115.25</v>
      </c>
      <c r="B48" s="28">
        <v>40569</v>
      </c>
      <c r="C48" s="26">
        <v>115.25</v>
      </c>
      <c r="D48" s="27">
        <v>40571</v>
      </c>
      <c r="E48" s="35" t="s">
        <v>77</v>
      </c>
      <c r="F48" s="24"/>
      <c r="G48" s="24"/>
      <c r="H48" s="24"/>
      <c r="I48" s="24"/>
      <c r="J48" s="24"/>
      <c r="K48" s="24">
        <v>119</v>
      </c>
      <c r="L48" s="24"/>
      <c r="M48" s="24"/>
      <c r="N48" s="24">
        <v>-3.75</v>
      </c>
      <c r="O48" s="24"/>
      <c r="P48" s="24"/>
      <c r="Q48" s="24"/>
      <c r="R48" s="24"/>
    </row>
    <row r="49" spans="1:18" ht="12.75">
      <c r="A49" s="24">
        <v>119</v>
      </c>
      <c r="B49" s="28">
        <v>40573</v>
      </c>
      <c r="C49" s="26">
        <v>119</v>
      </c>
      <c r="D49" s="27">
        <v>40574</v>
      </c>
      <c r="E49" s="35" t="s">
        <v>79</v>
      </c>
      <c r="F49" s="24"/>
      <c r="G49" s="24"/>
      <c r="H49" s="24"/>
      <c r="I49" s="24"/>
      <c r="J49" s="24"/>
      <c r="K49" s="24">
        <v>119</v>
      </c>
      <c r="L49" s="24"/>
      <c r="M49" s="24"/>
      <c r="N49" s="24"/>
      <c r="O49" s="24"/>
      <c r="P49" s="24"/>
      <c r="Q49" s="24"/>
      <c r="R49" s="24"/>
    </row>
    <row r="50" spans="1:18" ht="12.75">
      <c r="A50" s="24">
        <v>124</v>
      </c>
      <c r="B50" s="28">
        <v>40573</v>
      </c>
      <c r="C50" s="26">
        <v>124</v>
      </c>
      <c r="D50" s="27">
        <v>40574</v>
      </c>
      <c r="E50" s="35" t="s">
        <v>80</v>
      </c>
      <c r="F50" s="24"/>
      <c r="G50" s="24"/>
      <c r="H50" s="24"/>
      <c r="I50" s="24"/>
      <c r="J50" s="24"/>
      <c r="K50" s="24">
        <v>119</v>
      </c>
      <c r="L50" s="24"/>
      <c r="M50" s="24">
        <v>5</v>
      </c>
      <c r="N50" s="24"/>
      <c r="O50" s="24"/>
      <c r="P50" s="24"/>
      <c r="Q50" s="24"/>
      <c r="R50" s="24"/>
    </row>
    <row r="51" spans="1:18" ht="12.75">
      <c r="A51" s="24">
        <v>131</v>
      </c>
      <c r="B51" s="28">
        <v>40573</v>
      </c>
      <c r="C51" s="26">
        <v>131</v>
      </c>
      <c r="D51" s="27">
        <v>40574</v>
      </c>
      <c r="E51" s="35" t="s">
        <v>81</v>
      </c>
      <c r="F51" s="24"/>
      <c r="G51" s="24"/>
      <c r="H51" s="24"/>
      <c r="I51" s="24"/>
      <c r="J51" s="24"/>
      <c r="K51" s="24">
        <v>119</v>
      </c>
      <c r="L51" s="24"/>
      <c r="M51" s="24">
        <v>12</v>
      </c>
      <c r="N51" s="24"/>
      <c r="O51" s="24"/>
      <c r="P51" s="24"/>
      <c r="Q51" s="24"/>
      <c r="R51" s="24"/>
    </row>
    <row r="52" spans="1:18" ht="12.75">
      <c r="A52" s="24">
        <v>357</v>
      </c>
      <c r="B52" s="28">
        <v>40573</v>
      </c>
      <c r="C52" s="26">
        <v>357</v>
      </c>
      <c r="D52" s="27">
        <v>40574</v>
      </c>
      <c r="E52" s="35" t="s">
        <v>82</v>
      </c>
      <c r="F52" s="24"/>
      <c r="G52" s="24"/>
      <c r="H52" s="24"/>
      <c r="I52" s="24"/>
      <c r="J52" s="24"/>
      <c r="K52" s="24">
        <v>357</v>
      </c>
      <c r="L52" s="24"/>
      <c r="M52" s="24"/>
      <c r="N52" s="24"/>
      <c r="O52" s="24"/>
      <c r="P52" s="24"/>
      <c r="Q52" s="24"/>
      <c r="R52" s="24"/>
    </row>
    <row r="53" spans="1:18" ht="12.75">
      <c r="A53" s="24">
        <v>186.8</v>
      </c>
      <c r="B53" s="28">
        <v>40573</v>
      </c>
      <c r="C53" s="133">
        <v>3.61</v>
      </c>
      <c r="D53" s="135">
        <v>40575</v>
      </c>
      <c r="E53" s="35" t="s">
        <v>84</v>
      </c>
      <c r="F53" s="24"/>
      <c r="G53" s="24"/>
      <c r="H53" s="24"/>
      <c r="I53" s="24"/>
      <c r="J53" s="24"/>
      <c r="K53" s="24">
        <v>188</v>
      </c>
      <c r="L53" s="24">
        <v>5</v>
      </c>
      <c r="M53" s="24"/>
      <c r="N53" s="24">
        <v>-6.2</v>
      </c>
      <c r="O53" s="24"/>
      <c r="P53" s="24"/>
      <c r="Q53" s="24"/>
      <c r="R53" s="24"/>
    </row>
    <row r="54" spans="1:18" ht="12.75">
      <c r="A54" s="24">
        <v>-183.19</v>
      </c>
      <c r="B54" s="28">
        <v>40573</v>
      </c>
      <c r="C54" s="133"/>
      <c r="D54" s="135"/>
      <c r="E54" s="24" t="s">
        <v>83</v>
      </c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</row>
    <row r="55" spans="1:18" ht="12.75">
      <c r="A55" s="24">
        <v>119</v>
      </c>
      <c r="B55" s="28">
        <v>40576</v>
      </c>
      <c r="C55" s="26">
        <v>119</v>
      </c>
      <c r="D55" s="27">
        <v>40576</v>
      </c>
      <c r="E55" s="24" t="s">
        <v>88</v>
      </c>
      <c r="F55" s="24"/>
      <c r="G55" s="24"/>
      <c r="H55" s="24"/>
      <c r="I55" s="24"/>
      <c r="J55" s="24"/>
      <c r="K55" s="24">
        <v>119</v>
      </c>
      <c r="L55" s="24"/>
      <c r="M55" s="24"/>
      <c r="N55" s="24"/>
      <c r="O55" s="24"/>
      <c r="P55" s="24"/>
      <c r="Q55" s="24"/>
      <c r="R55" s="24"/>
    </row>
    <row r="56" spans="1:18" ht="12.75">
      <c r="A56" s="26">
        <v>119</v>
      </c>
      <c r="B56" s="28">
        <v>40577</v>
      </c>
      <c r="C56" s="26">
        <v>119</v>
      </c>
      <c r="D56" s="27">
        <v>40577</v>
      </c>
      <c r="E56" s="24" t="s">
        <v>90</v>
      </c>
      <c r="F56" s="24"/>
      <c r="G56" s="24"/>
      <c r="H56" s="24"/>
      <c r="I56" s="24"/>
      <c r="J56" s="24"/>
      <c r="K56" s="26">
        <v>119</v>
      </c>
      <c r="L56" s="24"/>
      <c r="M56" s="24"/>
      <c r="N56" s="24"/>
      <c r="O56" s="24"/>
      <c r="P56" s="24"/>
      <c r="Q56" s="24"/>
      <c r="R56" s="24"/>
    </row>
    <row r="57" spans="1:18" ht="12.75">
      <c r="A57" s="26">
        <v>98</v>
      </c>
      <c r="B57" s="28">
        <v>40577</v>
      </c>
      <c r="C57" s="133">
        <v>39</v>
      </c>
      <c r="D57" s="135">
        <v>40577</v>
      </c>
      <c r="E57" s="24" t="s">
        <v>111</v>
      </c>
      <c r="F57" s="24"/>
      <c r="G57" s="24"/>
      <c r="H57" s="24"/>
      <c r="I57" s="24"/>
      <c r="J57" s="24"/>
      <c r="K57" s="24">
        <v>50</v>
      </c>
      <c r="L57" s="24"/>
      <c r="M57" s="24">
        <v>48</v>
      </c>
      <c r="N57" s="24"/>
      <c r="O57" s="24"/>
      <c r="P57" s="26"/>
      <c r="Q57" s="24"/>
      <c r="R57" s="24"/>
    </row>
    <row r="58" spans="1:18" ht="12.75">
      <c r="A58" s="26">
        <v>-59</v>
      </c>
      <c r="B58" s="28">
        <v>40577</v>
      </c>
      <c r="C58" s="133"/>
      <c r="D58" s="135"/>
      <c r="E58" s="24" t="s">
        <v>112</v>
      </c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6"/>
      <c r="Q58" s="24"/>
      <c r="R58" s="24"/>
    </row>
    <row r="59" spans="1:18" ht="12.75">
      <c r="A59" s="26">
        <v>119</v>
      </c>
      <c r="B59" s="28">
        <v>40578</v>
      </c>
      <c r="C59" s="26">
        <v>119</v>
      </c>
      <c r="D59" s="27">
        <v>40578</v>
      </c>
      <c r="E59" s="24" t="s">
        <v>91</v>
      </c>
      <c r="F59" s="24"/>
      <c r="G59" s="24"/>
      <c r="H59" s="24"/>
      <c r="I59" s="24"/>
      <c r="J59" s="24"/>
      <c r="K59" s="26">
        <v>119</v>
      </c>
      <c r="L59" s="24"/>
      <c r="M59" s="24"/>
      <c r="N59" s="24"/>
      <c r="O59" s="24"/>
      <c r="P59" s="24"/>
      <c r="Q59" s="24"/>
      <c r="R59" s="24"/>
    </row>
    <row r="60" spans="1:18" ht="12.75">
      <c r="A60" s="26">
        <v>69</v>
      </c>
      <c r="B60" s="28">
        <v>40578</v>
      </c>
      <c r="C60" s="26">
        <v>69</v>
      </c>
      <c r="D60" s="27">
        <v>40578</v>
      </c>
      <c r="E60" s="24" t="s">
        <v>92</v>
      </c>
      <c r="F60" s="24"/>
      <c r="G60" s="24"/>
      <c r="H60" s="24"/>
      <c r="I60" s="24"/>
      <c r="J60" s="24"/>
      <c r="K60" s="26">
        <v>69</v>
      </c>
      <c r="L60" s="24"/>
      <c r="M60" s="24"/>
      <c r="N60" s="24"/>
      <c r="O60" s="24"/>
      <c r="P60" s="24"/>
      <c r="Q60" s="24"/>
      <c r="R60" s="24"/>
    </row>
    <row r="61" spans="1:18" ht="12.75">
      <c r="A61" s="26">
        <v>343.81</v>
      </c>
      <c r="B61" s="28">
        <v>40577</v>
      </c>
      <c r="C61" s="26">
        <v>343.81</v>
      </c>
      <c r="D61" s="27">
        <v>40578</v>
      </c>
      <c r="E61" s="24" t="s">
        <v>113</v>
      </c>
      <c r="F61" s="24"/>
      <c r="G61" s="24"/>
      <c r="H61" s="24"/>
      <c r="I61" s="24"/>
      <c r="J61" s="24"/>
      <c r="K61" s="26">
        <v>307</v>
      </c>
      <c r="L61" s="24">
        <v>5</v>
      </c>
      <c r="M61" s="24">
        <v>43</v>
      </c>
      <c r="N61" s="24">
        <v>-11.19</v>
      </c>
      <c r="O61" s="24"/>
      <c r="P61" s="26"/>
      <c r="Q61" s="24"/>
      <c r="R61" s="24"/>
    </row>
    <row r="62" spans="1:18" ht="12.75">
      <c r="A62" s="26">
        <v>36</v>
      </c>
      <c r="B62" s="28">
        <v>40581</v>
      </c>
      <c r="C62" s="143">
        <v>5036</v>
      </c>
      <c r="D62" s="135">
        <v>40581</v>
      </c>
      <c r="E62" s="24" t="s">
        <v>118</v>
      </c>
      <c r="F62" s="24"/>
      <c r="G62" s="24"/>
      <c r="H62" s="24"/>
      <c r="I62" s="24"/>
      <c r="J62" s="24"/>
      <c r="K62" s="24"/>
      <c r="L62" s="24"/>
      <c r="M62" s="24">
        <v>36</v>
      </c>
      <c r="N62" s="24"/>
      <c r="O62" s="24"/>
      <c r="P62" s="26"/>
      <c r="Q62" s="24"/>
      <c r="R62" s="24"/>
    </row>
    <row r="63" spans="1:18" ht="12.75">
      <c r="A63" s="26">
        <v>5000</v>
      </c>
      <c r="B63" s="38">
        <v>40579</v>
      </c>
      <c r="C63" s="143"/>
      <c r="D63" s="135"/>
      <c r="E63" s="24" t="s">
        <v>117</v>
      </c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6"/>
      <c r="Q63" s="24"/>
      <c r="R63" s="24"/>
    </row>
    <row r="64" spans="1:18" ht="12.75">
      <c r="A64" s="26">
        <v>30</v>
      </c>
      <c r="B64" s="28">
        <v>40581</v>
      </c>
      <c r="C64" s="26">
        <v>30</v>
      </c>
      <c r="D64" s="27">
        <v>40581</v>
      </c>
      <c r="E64" s="24" t="s">
        <v>119</v>
      </c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6"/>
      <c r="Q64" s="24"/>
      <c r="R64" s="24"/>
    </row>
    <row r="65" spans="1:18" ht="12.75">
      <c r="A65" s="26">
        <v>171.57</v>
      </c>
      <c r="B65" s="28">
        <v>40577</v>
      </c>
      <c r="C65" s="26">
        <v>171.57</v>
      </c>
      <c r="D65" s="27">
        <v>40581</v>
      </c>
      <c r="E65" s="24" t="s">
        <v>114</v>
      </c>
      <c r="F65" s="24"/>
      <c r="G65" s="24"/>
      <c r="H65" s="24"/>
      <c r="I65" s="24"/>
      <c r="J65" s="24"/>
      <c r="K65" s="24">
        <v>129</v>
      </c>
      <c r="L65" s="24">
        <v>5</v>
      </c>
      <c r="M65" s="24">
        <v>43</v>
      </c>
      <c r="N65" s="24">
        <v>-5.43</v>
      </c>
      <c r="O65" s="24"/>
      <c r="P65" s="26"/>
      <c r="Q65" s="24"/>
      <c r="R65" s="24"/>
    </row>
    <row r="66" spans="1:18" ht="12.75">
      <c r="A66" s="26">
        <v>152.15</v>
      </c>
      <c r="B66" s="28">
        <v>40579</v>
      </c>
      <c r="C66" s="26">
        <v>152.15</v>
      </c>
      <c r="D66" s="27">
        <v>40581</v>
      </c>
      <c r="E66" s="24" t="s">
        <v>115</v>
      </c>
      <c r="F66" s="24"/>
      <c r="G66" s="24"/>
      <c r="H66" s="24"/>
      <c r="I66" s="24"/>
      <c r="J66" s="24"/>
      <c r="K66" s="24">
        <v>129</v>
      </c>
      <c r="L66" s="24">
        <v>5</v>
      </c>
      <c r="M66" s="24">
        <v>23</v>
      </c>
      <c r="N66" s="24">
        <v>-4.85</v>
      </c>
      <c r="O66" s="24"/>
      <c r="P66" s="26"/>
      <c r="Q66" s="24"/>
      <c r="R66" s="24"/>
    </row>
    <row r="67" spans="1:18" ht="12.75">
      <c r="A67" s="26">
        <v>275.16</v>
      </c>
      <c r="B67" s="28">
        <v>40580</v>
      </c>
      <c r="C67" s="26">
        <v>275.16</v>
      </c>
      <c r="D67" s="27">
        <v>40583</v>
      </c>
      <c r="E67" s="24" t="s">
        <v>116</v>
      </c>
      <c r="F67" s="24"/>
      <c r="G67" s="24"/>
      <c r="H67" s="24"/>
      <c r="I67" s="24"/>
      <c r="J67" s="24"/>
      <c r="K67" s="24">
        <v>258</v>
      </c>
      <c r="L67" s="24"/>
      <c r="M67" s="24">
        <v>26</v>
      </c>
      <c r="N67" s="24">
        <v>-8.84</v>
      </c>
      <c r="O67" s="24"/>
      <c r="P67" s="26"/>
      <c r="Q67" s="24"/>
      <c r="R67" s="24"/>
    </row>
    <row r="68" spans="1:18" ht="12.75">
      <c r="A68" s="26">
        <v>149</v>
      </c>
      <c r="B68" s="28">
        <v>40584</v>
      </c>
      <c r="C68" s="26">
        <v>149</v>
      </c>
      <c r="D68" s="27">
        <v>40584</v>
      </c>
      <c r="E68" s="24" t="s">
        <v>120</v>
      </c>
      <c r="F68" s="24"/>
      <c r="G68" s="24"/>
      <c r="H68" s="24"/>
      <c r="I68" s="24"/>
      <c r="J68" s="24"/>
      <c r="K68" s="24">
        <v>129</v>
      </c>
      <c r="L68" s="24"/>
      <c r="M68" s="24">
        <v>20</v>
      </c>
      <c r="N68" s="24"/>
      <c r="O68" s="24"/>
      <c r="P68" s="26"/>
      <c r="Q68" s="24"/>
      <c r="R68" s="24"/>
    </row>
    <row r="69" spans="1:18" ht="12.75">
      <c r="A69" s="26">
        <v>19.12</v>
      </c>
      <c r="B69" s="28">
        <v>40587</v>
      </c>
      <c r="C69" s="26">
        <v>19.12</v>
      </c>
      <c r="D69" s="27">
        <v>40588</v>
      </c>
      <c r="E69" s="24" t="s">
        <v>121</v>
      </c>
      <c r="F69" s="24"/>
      <c r="G69" s="24"/>
      <c r="H69" s="24"/>
      <c r="I69" s="24"/>
      <c r="J69" s="24"/>
      <c r="K69" s="24">
        <v>20</v>
      </c>
      <c r="L69" s="24"/>
      <c r="M69" s="24"/>
      <c r="N69" s="24">
        <v>-0.88</v>
      </c>
      <c r="O69" s="24"/>
      <c r="P69" s="26"/>
      <c r="Q69" s="24"/>
      <c r="R69" s="24"/>
    </row>
    <row r="70" spans="1:18" ht="12.75">
      <c r="A70" s="26">
        <v>71.55</v>
      </c>
      <c r="B70" s="28">
        <v>40587</v>
      </c>
      <c r="C70" s="26">
        <v>71.55</v>
      </c>
      <c r="D70" s="27">
        <v>40589</v>
      </c>
      <c r="E70" s="24" t="s">
        <v>122</v>
      </c>
      <c r="F70" s="24"/>
      <c r="G70" s="24"/>
      <c r="H70" s="24"/>
      <c r="I70" s="24"/>
      <c r="J70" s="24"/>
      <c r="K70" s="24">
        <v>74</v>
      </c>
      <c r="L70" s="24"/>
      <c r="M70" s="24"/>
      <c r="N70" s="24">
        <v>-2.45</v>
      </c>
      <c r="O70" s="24"/>
      <c r="P70" s="26"/>
      <c r="Q70" s="24"/>
      <c r="R70" s="24"/>
    </row>
    <row r="71" spans="1:18" ht="12.75">
      <c r="A71" s="26">
        <v>250.22</v>
      </c>
      <c r="B71" s="28">
        <v>40591</v>
      </c>
      <c r="C71" s="26">
        <v>250.22</v>
      </c>
      <c r="D71" s="27">
        <v>40591</v>
      </c>
      <c r="E71" s="24" t="s">
        <v>124</v>
      </c>
      <c r="F71" s="24"/>
      <c r="G71" s="24"/>
      <c r="H71" s="24"/>
      <c r="I71" s="24"/>
      <c r="J71" s="24"/>
      <c r="K71" s="24">
        <v>258</v>
      </c>
      <c r="L71" s="24"/>
      <c r="M71" s="24"/>
      <c r="N71" s="24">
        <v>-7.78</v>
      </c>
      <c r="O71" s="24"/>
      <c r="P71" s="26"/>
      <c r="Q71" s="24"/>
      <c r="R71" s="24"/>
    </row>
    <row r="72" spans="1:18" ht="13.5" thickBot="1">
      <c r="A72" s="24">
        <v>19.12</v>
      </c>
      <c r="B72" s="28">
        <v>40591</v>
      </c>
      <c r="C72" s="36">
        <v>19.12</v>
      </c>
      <c r="D72" s="37">
        <v>40591</v>
      </c>
      <c r="E72" s="29" t="s">
        <v>123</v>
      </c>
      <c r="F72" s="24"/>
      <c r="G72" s="24"/>
      <c r="H72" s="24"/>
      <c r="I72" s="24"/>
      <c r="J72" s="24"/>
      <c r="K72" s="24">
        <v>20</v>
      </c>
      <c r="L72" s="24"/>
      <c r="M72" s="24"/>
      <c r="N72" s="24">
        <v>-0.88</v>
      </c>
      <c r="O72" s="24"/>
      <c r="P72" s="24"/>
      <c r="Q72" s="24"/>
      <c r="R72" s="24"/>
    </row>
    <row r="73" spans="1:18" ht="12.75">
      <c r="A73" s="26">
        <v>129.81</v>
      </c>
      <c r="B73" s="28">
        <v>40591</v>
      </c>
      <c r="C73" s="26">
        <v>129.81</v>
      </c>
      <c r="D73" s="27">
        <v>40592</v>
      </c>
      <c r="E73" s="35" t="s">
        <v>125</v>
      </c>
      <c r="F73" s="24"/>
      <c r="G73" s="24"/>
      <c r="H73" s="24"/>
      <c r="I73" s="24"/>
      <c r="J73" s="24"/>
      <c r="K73" s="24">
        <v>129</v>
      </c>
      <c r="L73" s="24"/>
      <c r="M73" s="24">
        <v>5</v>
      </c>
      <c r="N73" s="24">
        <v>-4.19</v>
      </c>
      <c r="O73" s="24"/>
      <c r="P73" s="26"/>
      <c r="Q73" s="24"/>
      <c r="R73" s="24"/>
    </row>
    <row r="74" spans="1:18" ht="12.75">
      <c r="A74" s="26">
        <v>1607</v>
      </c>
      <c r="B74" s="28">
        <v>40593</v>
      </c>
      <c r="C74" s="26">
        <v>1607</v>
      </c>
      <c r="D74" s="27">
        <v>40596</v>
      </c>
      <c r="E74" s="35" t="s">
        <v>129</v>
      </c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6">
        <v>1607</v>
      </c>
      <c r="Q74" s="24"/>
      <c r="R74" s="24"/>
    </row>
    <row r="75" spans="1:18" ht="12.75">
      <c r="A75" s="26">
        <v>876</v>
      </c>
      <c r="B75" s="28">
        <v>40595</v>
      </c>
      <c r="C75" s="26">
        <v>876</v>
      </c>
      <c r="D75" s="27">
        <v>40596</v>
      </c>
      <c r="E75" s="35" t="s">
        <v>119</v>
      </c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</row>
    <row r="76" spans="1:18" ht="12.75">
      <c r="A76" s="26">
        <v>712</v>
      </c>
      <c r="B76" s="28">
        <v>40595</v>
      </c>
      <c r="C76" s="26">
        <v>712</v>
      </c>
      <c r="D76" s="27">
        <v>40596</v>
      </c>
      <c r="E76" s="24" t="s">
        <v>133</v>
      </c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6">
        <v>712</v>
      </c>
      <c r="Q76" s="24"/>
      <c r="R76" s="24"/>
    </row>
    <row r="77" spans="1:18" ht="12.75">
      <c r="A77" s="26">
        <v>589</v>
      </c>
      <c r="B77" s="28">
        <v>40595</v>
      </c>
      <c r="C77" s="26">
        <v>589</v>
      </c>
      <c r="D77" s="27">
        <v>40596</v>
      </c>
      <c r="E77" s="24" t="s">
        <v>119</v>
      </c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</row>
    <row r="78" spans="1:18" ht="12.75">
      <c r="A78" s="26">
        <v>246</v>
      </c>
      <c r="B78" s="28">
        <v>40595</v>
      </c>
      <c r="C78" s="26">
        <v>246</v>
      </c>
      <c r="D78" s="27">
        <v>40596</v>
      </c>
      <c r="E78" s="24" t="s">
        <v>130</v>
      </c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6">
        <v>246</v>
      </c>
      <c r="Q78" s="24"/>
      <c r="R78" s="24"/>
    </row>
    <row r="79" spans="1:18" ht="12.75">
      <c r="A79" s="26">
        <v>38</v>
      </c>
      <c r="B79" s="28">
        <v>40595</v>
      </c>
      <c r="C79" s="26">
        <v>38</v>
      </c>
      <c r="D79" s="27">
        <v>40596</v>
      </c>
      <c r="E79" s="24" t="s">
        <v>119</v>
      </c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</row>
    <row r="80" spans="1:18" ht="12.75">
      <c r="A80" s="26">
        <v>0.18</v>
      </c>
      <c r="B80" s="39">
        <v>40595</v>
      </c>
      <c r="C80" s="26">
        <v>0.18</v>
      </c>
      <c r="D80" s="27">
        <v>40596</v>
      </c>
      <c r="E80" s="24" t="s">
        <v>119</v>
      </c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</row>
    <row r="81" spans="1:18" ht="12.75">
      <c r="A81" s="26">
        <v>405.64</v>
      </c>
      <c r="B81" s="28">
        <v>40591</v>
      </c>
      <c r="C81" s="26">
        <v>405.64</v>
      </c>
      <c r="D81" s="27">
        <v>40596</v>
      </c>
      <c r="E81" s="24" t="s">
        <v>126</v>
      </c>
      <c r="F81" s="24"/>
      <c r="G81" s="24"/>
      <c r="H81" s="24"/>
      <c r="I81" s="24"/>
      <c r="J81" s="24"/>
      <c r="K81" s="24">
        <v>406</v>
      </c>
      <c r="L81" s="24"/>
      <c r="M81" s="24">
        <v>13</v>
      </c>
      <c r="N81" s="24">
        <v>-13.36</v>
      </c>
      <c r="O81" s="24"/>
      <c r="P81" s="26"/>
      <c r="Q81" s="24"/>
      <c r="R81" s="24"/>
    </row>
    <row r="82" spans="1:18" ht="13.5" thickBot="1">
      <c r="A82" s="24">
        <v>129.81</v>
      </c>
      <c r="B82" s="28">
        <v>40592</v>
      </c>
      <c r="C82" s="36">
        <v>129.81</v>
      </c>
      <c r="D82" s="37">
        <v>40596</v>
      </c>
      <c r="E82" s="29" t="s">
        <v>128</v>
      </c>
      <c r="F82" s="24"/>
      <c r="G82" s="24"/>
      <c r="H82" s="24"/>
      <c r="I82" s="24"/>
      <c r="J82" s="24"/>
      <c r="K82" s="24">
        <v>129</v>
      </c>
      <c r="L82" s="24">
        <v>5</v>
      </c>
      <c r="M82" s="24"/>
      <c r="N82" s="24">
        <v>-4.19</v>
      </c>
      <c r="O82" s="24"/>
      <c r="P82" s="24"/>
      <c r="Q82" s="24"/>
      <c r="R82" s="24"/>
    </row>
    <row r="83" spans="1:18" ht="12.75">
      <c r="A83" s="26">
        <v>48</v>
      </c>
      <c r="B83" s="28">
        <v>40623</v>
      </c>
      <c r="C83" s="26">
        <v>48</v>
      </c>
      <c r="D83" s="27">
        <v>40623</v>
      </c>
      <c r="E83" s="24" t="s">
        <v>100</v>
      </c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</row>
    <row r="84" spans="1:18" ht="12.75">
      <c r="A84" s="26">
        <v>3000</v>
      </c>
      <c r="B84" s="28">
        <v>40637</v>
      </c>
      <c r="C84" s="26">
        <v>3000</v>
      </c>
      <c r="D84" s="27">
        <v>40637</v>
      </c>
      <c r="E84" s="24" t="s">
        <v>103</v>
      </c>
      <c r="F84" s="24"/>
      <c r="G84" s="24"/>
      <c r="H84" s="24"/>
      <c r="I84" s="24"/>
      <c r="J84" s="24"/>
      <c r="K84" s="24"/>
      <c r="L84" s="24"/>
      <c r="M84" s="24"/>
      <c r="N84" s="24"/>
      <c r="O84" s="26">
        <v>3000</v>
      </c>
      <c r="P84" s="24"/>
      <c r="Q84" s="24"/>
      <c r="R84" s="24"/>
    </row>
    <row r="85" spans="1:18" ht="12.75">
      <c r="A85" s="26">
        <v>12</v>
      </c>
      <c r="B85" s="28">
        <v>40648</v>
      </c>
      <c r="C85" s="26">
        <v>12</v>
      </c>
      <c r="D85" s="27">
        <v>40648</v>
      </c>
      <c r="E85" s="24" t="s">
        <v>104</v>
      </c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</row>
    <row r="86" spans="1:18" ht="13.5" thickBot="1">
      <c r="A86" s="24">
        <v>11.35</v>
      </c>
      <c r="B86" s="28">
        <v>40648</v>
      </c>
      <c r="C86" s="36">
        <v>11.35</v>
      </c>
      <c r="D86" s="37">
        <v>40648</v>
      </c>
      <c r="E86" s="29" t="s">
        <v>140</v>
      </c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</row>
    <row r="87" spans="1:18" ht="12.75">
      <c r="A87" s="26">
        <v>6</v>
      </c>
      <c r="B87" s="28">
        <v>40653</v>
      </c>
      <c r="C87" s="26">
        <v>6</v>
      </c>
      <c r="D87" s="27">
        <v>40653</v>
      </c>
      <c r="E87" s="35" t="s">
        <v>105</v>
      </c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</row>
    <row r="88" spans="1:18" ht="12.75">
      <c r="A88" s="26">
        <v>28.83</v>
      </c>
      <c r="B88" s="28">
        <v>40661</v>
      </c>
      <c r="C88" s="26">
        <v>28.83</v>
      </c>
      <c r="D88" s="27">
        <v>40661</v>
      </c>
      <c r="E88" s="24" t="s">
        <v>141</v>
      </c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</row>
    <row r="89" spans="1:15" ht="12.75">
      <c r="A89" s="18">
        <v>72</v>
      </c>
      <c r="B89" s="21">
        <v>40668</v>
      </c>
      <c r="C89" s="18">
        <v>72</v>
      </c>
      <c r="D89" s="19">
        <v>40668</v>
      </c>
      <c r="E89" s="61" t="s">
        <v>192</v>
      </c>
      <c r="F89" t="s">
        <v>196</v>
      </c>
      <c r="G89" t="s">
        <v>15</v>
      </c>
      <c r="H89" t="s">
        <v>14</v>
      </c>
      <c r="I89" s="17" t="s">
        <v>462</v>
      </c>
      <c r="J89" s="17"/>
      <c r="K89" s="17"/>
      <c r="L89" s="17"/>
      <c r="M89" s="17"/>
      <c r="N89" s="17"/>
      <c r="O89" s="17"/>
    </row>
    <row r="90" spans="1:15" ht="12.75">
      <c r="A90" s="18">
        <v>2</v>
      </c>
      <c r="B90" s="21">
        <v>40670</v>
      </c>
      <c r="C90" s="18">
        <v>2</v>
      </c>
      <c r="D90" s="19">
        <v>40674</v>
      </c>
      <c r="E90" s="23" t="s">
        <v>376</v>
      </c>
      <c r="F90" t="s">
        <v>195</v>
      </c>
      <c r="G90" t="s">
        <v>94</v>
      </c>
      <c r="H90" t="s">
        <v>95</v>
      </c>
      <c r="I90" t="s">
        <v>28</v>
      </c>
      <c r="K90" s="17"/>
      <c r="L90" s="17"/>
      <c r="M90" s="17"/>
      <c r="N90" s="17"/>
      <c r="O90" s="17"/>
    </row>
    <row r="91" spans="1:15" ht="12.75">
      <c r="A91">
        <v>24</v>
      </c>
      <c r="B91" s="13">
        <v>40674</v>
      </c>
      <c r="C91" s="146">
        <v>48</v>
      </c>
      <c r="D91" s="144">
        <v>40674</v>
      </c>
      <c r="E91" s="88" t="s">
        <v>173</v>
      </c>
      <c r="F91" t="s">
        <v>196</v>
      </c>
      <c r="G91" t="s">
        <v>15</v>
      </c>
      <c r="H91" t="s">
        <v>14</v>
      </c>
      <c r="I91" s="17" t="s">
        <v>462</v>
      </c>
      <c r="J91" s="17"/>
      <c r="K91" s="17"/>
      <c r="L91" s="17"/>
      <c r="M91" s="17"/>
      <c r="N91" s="17"/>
      <c r="O91" s="17"/>
    </row>
    <row r="92" spans="1:15" ht="13.5" thickBot="1">
      <c r="A92">
        <v>24</v>
      </c>
      <c r="B92" s="13">
        <v>40674</v>
      </c>
      <c r="C92" s="147"/>
      <c r="D92" s="145"/>
      <c r="E92" s="57" t="s">
        <v>174</v>
      </c>
      <c r="F92" t="s">
        <v>196</v>
      </c>
      <c r="G92" t="s">
        <v>15</v>
      </c>
      <c r="H92" t="s">
        <v>14</v>
      </c>
      <c r="I92" s="17" t="s">
        <v>462</v>
      </c>
      <c r="J92" s="17"/>
      <c r="K92" s="17"/>
      <c r="L92" s="17"/>
      <c r="M92" s="17"/>
      <c r="N92" s="17"/>
      <c r="O92" s="17"/>
    </row>
    <row r="93" spans="1:9" ht="12.75">
      <c r="A93">
        <v>24</v>
      </c>
      <c r="B93" s="13">
        <v>40684</v>
      </c>
      <c r="C93" s="2">
        <v>24</v>
      </c>
      <c r="D93" s="11">
        <v>40686</v>
      </c>
      <c r="E93" s="23" t="s">
        <v>175</v>
      </c>
      <c r="F93" t="s">
        <v>196</v>
      </c>
      <c r="G93" t="s">
        <v>15</v>
      </c>
      <c r="H93" t="s">
        <v>14</v>
      </c>
      <c r="I93" s="17" t="s">
        <v>462</v>
      </c>
    </row>
    <row r="94" spans="1:9" ht="12.75">
      <c r="A94">
        <v>24</v>
      </c>
      <c r="B94" s="13">
        <v>40684</v>
      </c>
      <c r="C94" s="125">
        <v>23</v>
      </c>
      <c r="D94" s="126">
        <v>40686</v>
      </c>
      <c r="E94" s="23" t="s">
        <v>141</v>
      </c>
      <c r="F94" t="s">
        <v>196</v>
      </c>
      <c r="G94" t="s">
        <v>15</v>
      </c>
      <c r="H94" t="s">
        <v>14</v>
      </c>
      <c r="I94" s="17" t="s">
        <v>462</v>
      </c>
    </row>
    <row r="95" spans="1:9" ht="12.75">
      <c r="A95" s="18">
        <v>-1</v>
      </c>
      <c r="B95" s="13">
        <v>40684</v>
      </c>
      <c r="C95" s="125"/>
      <c r="D95" s="126"/>
      <c r="E95" s="23" t="s">
        <v>186</v>
      </c>
      <c r="F95" t="s">
        <v>25</v>
      </c>
      <c r="G95" t="s">
        <v>15</v>
      </c>
      <c r="H95" t="s">
        <v>14</v>
      </c>
      <c r="I95" s="17" t="s">
        <v>462</v>
      </c>
    </row>
    <row r="96" spans="1:9" ht="13.5" thickBot="1">
      <c r="A96">
        <v>12</v>
      </c>
      <c r="B96" s="13">
        <v>40694</v>
      </c>
      <c r="C96" s="6">
        <v>12</v>
      </c>
      <c r="D96" s="12">
        <v>40694</v>
      </c>
      <c r="E96" s="3" t="s">
        <v>176</v>
      </c>
      <c r="F96" t="s">
        <v>196</v>
      </c>
      <c r="G96" t="s">
        <v>15</v>
      </c>
      <c r="H96" t="s">
        <v>14</v>
      </c>
      <c r="I96" s="17" t="s">
        <v>462</v>
      </c>
    </row>
    <row r="97" spans="1:9" ht="12.75">
      <c r="A97">
        <v>12</v>
      </c>
      <c r="B97" s="13">
        <v>40713</v>
      </c>
      <c r="C97" s="2">
        <v>12</v>
      </c>
      <c r="D97" s="11">
        <v>40714</v>
      </c>
      <c r="E97" s="23" t="s">
        <v>177</v>
      </c>
      <c r="F97" t="s">
        <v>196</v>
      </c>
      <c r="G97" t="s">
        <v>15</v>
      </c>
      <c r="H97" t="s">
        <v>14</v>
      </c>
      <c r="I97" s="17" t="s">
        <v>462</v>
      </c>
    </row>
    <row r="98" spans="1:9" ht="13.5" thickBot="1">
      <c r="A98">
        <v>12</v>
      </c>
      <c r="B98" s="13">
        <v>40739</v>
      </c>
      <c r="C98" s="6">
        <v>12</v>
      </c>
      <c r="D98" s="12">
        <v>40739</v>
      </c>
      <c r="E98" s="3" t="s">
        <v>178</v>
      </c>
      <c r="F98" t="s">
        <v>196</v>
      </c>
      <c r="G98" t="s">
        <v>15</v>
      </c>
      <c r="H98" t="s">
        <v>14</v>
      </c>
      <c r="I98" s="17" t="s">
        <v>462</v>
      </c>
    </row>
    <row r="99" spans="3:5" ht="14.25" thickBot="1">
      <c r="C99" s="53" t="s">
        <v>167</v>
      </c>
      <c r="D99" s="51"/>
      <c r="E99" s="52"/>
    </row>
    <row r="100" spans="1:9" ht="12.75">
      <c r="A100">
        <v>24</v>
      </c>
      <c r="B100" s="13">
        <v>40777</v>
      </c>
      <c r="C100" s="141">
        <v>23</v>
      </c>
      <c r="D100" s="142">
        <v>40777</v>
      </c>
      <c r="E100" s="23" t="s">
        <v>179</v>
      </c>
      <c r="F100" t="s">
        <v>196</v>
      </c>
      <c r="G100" t="s">
        <v>15</v>
      </c>
      <c r="H100" t="s">
        <v>14</v>
      </c>
      <c r="I100" s="17" t="s">
        <v>462</v>
      </c>
    </row>
    <row r="101" spans="1:9" ht="12.75">
      <c r="A101">
        <v>-1</v>
      </c>
      <c r="B101" s="13">
        <v>40777</v>
      </c>
      <c r="C101" s="125"/>
      <c r="D101" s="126"/>
      <c r="E101" s="23" t="s">
        <v>188</v>
      </c>
      <c r="F101" t="s">
        <v>25</v>
      </c>
      <c r="G101" t="s">
        <v>15</v>
      </c>
      <c r="H101" t="s">
        <v>14</v>
      </c>
      <c r="I101" s="17" t="s">
        <v>462</v>
      </c>
    </row>
    <row r="102" spans="1:6" ht="12.75">
      <c r="A102" s="110">
        <v>0.49</v>
      </c>
      <c r="B102" s="102"/>
      <c r="C102" s="110">
        <v>0.49</v>
      </c>
      <c r="D102" s="111">
        <v>40786</v>
      </c>
      <c r="E102" s="98" t="s">
        <v>169</v>
      </c>
      <c r="F102" s="98" t="s">
        <v>34</v>
      </c>
    </row>
    <row r="103" spans="1:6" ht="12.75">
      <c r="A103" s="110">
        <v>0.2</v>
      </c>
      <c r="B103" s="102"/>
      <c r="C103" s="110">
        <v>0.2</v>
      </c>
      <c r="D103" s="111">
        <v>40786</v>
      </c>
      <c r="E103" s="98" t="s">
        <v>169</v>
      </c>
      <c r="F103" s="98" t="s">
        <v>34</v>
      </c>
    </row>
    <row r="104" spans="1:9" ht="12.75">
      <c r="A104">
        <v>60</v>
      </c>
      <c r="B104" s="13">
        <v>40785</v>
      </c>
      <c r="C104" s="125">
        <v>57.96</v>
      </c>
      <c r="D104" s="126">
        <v>40787</v>
      </c>
      <c r="E104" s="23" t="s">
        <v>180</v>
      </c>
      <c r="F104" t="s">
        <v>196</v>
      </c>
      <c r="G104" t="s">
        <v>15</v>
      </c>
      <c r="H104" t="s">
        <v>14</v>
      </c>
      <c r="I104" s="17" t="s">
        <v>462</v>
      </c>
    </row>
    <row r="105" spans="1:9" ht="12.75">
      <c r="A105">
        <v>-2.04</v>
      </c>
      <c r="B105" s="13">
        <v>40785</v>
      </c>
      <c r="C105" s="125"/>
      <c r="D105" s="126"/>
      <c r="E105" s="23" t="s">
        <v>189</v>
      </c>
      <c r="F105" t="s">
        <v>25</v>
      </c>
      <c r="G105" t="s">
        <v>15</v>
      </c>
      <c r="H105" t="s">
        <v>14</v>
      </c>
      <c r="I105" s="17" t="s">
        <v>462</v>
      </c>
    </row>
    <row r="106" spans="1:9" ht="12.75">
      <c r="A106">
        <v>12</v>
      </c>
      <c r="B106" s="13">
        <v>40792</v>
      </c>
      <c r="C106" s="2">
        <v>12</v>
      </c>
      <c r="D106" s="11">
        <v>40792</v>
      </c>
      <c r="E106" s="23" t="s">
        <v>181</v>
      </c>
      <c r="F106" t="s">
        <v>196</v>
      </c>
      <c r="G106" t="s">
        <v>15</v>
      </c>
      <c r="H106" t="s">
        <v>14</v>
      </c>
      <c r="I106" s="17" t="s">
        <v>462</v>
      </c>
    </row>
    <row r="107" spans="1:9" ht="12.75">
      <c r="A107">
        <v>6</v>
      </c>
      <c r="B107" s="13">
        <v>40798</v>
      </c>
      <c r="C107" s="2">
        <v>6</v>
      </c>
      <c r="D107" s="11">
        <v>40798</v>
      </c>
      <c r="E107" s="23" t="s">
        <v>105</v>
      </c>
      <c r="F107" t="s">
        <v>196</v>
      </c>
      <c r="G107" t="s">
        <v>15</v>
      </c>
      <c r="H107" t="s">
        <v>14</v>
      </c>
      <c r="I107" s="17" t="s">
        <v>462</v>
      </c>
    </row>
    <row r="108" spans="1:9" ht="12.75">
      <c r="A108">
        <v>18</v>
      </c>
      <c r="B108" s="13">
        <v>40803</v>
      </c>
      <c r="C108" s="2">
        <v>18</v>
      </c>
      <c r="D108" s="11">
        <v>40805</v>
      </c>
      <c r="E108" t="s">
        <v>182</v>
      </c>
      <c r="F108" t="s">
        <v>196</v>
      </c>
      <c r="G108" t="s">
        <v>15</v>
      </c>
      <c r="H108" t="s">
        <v>14</v>
      </c>
      <c r="I108" s="17" t="s">
        <v>462</v>
      </c>
    </row>
    <row r="109" spans="1:9" ht="13.5" thickBot="1">
      <c r="A109">
        <v>6</v>
      </c>
      <c r="B109" s="13">
        <v>40805</v>
      </c>
      <c r="C109" s="6">
        <v>6</v>
      </c>
      <c r="D109" s="12">
        <v>40805</v>
      </c>
      <c r="E109" s="57" t="s">
        <v>183</v>
      </c>
      <c r="F109" t="s">
        <v>196</v>
      </c>
      <c r="G109" t="s">
        <v>15</v>
      </c>
      <c r="H109" t="s">
        <v>14</v>
      </c>
      <c r="I109" s="17" t="s">
        <v>462</v>
      </c>
    </row>
    <row r="110" spans="1:10" ht="12.75">
      <c r="A110">
        <v>99</v>
      </c>
      <c r="B110" s="13">
        <v>40820</v>
      </c>
      <c r="C110" s="141">
        <v>122</v>
      </c>
      <c r="D110" s="142">
        <v>40820</v>
      </c>
      <c r="E110" s="137" t="s">
        <v>202</v>
      </c>
      <c r="F110" t="s">
        <v>196</v>
      </c>
      <c r="G110" t="s">
        <v>28</v>
      </c>
      <c r="H110" t="s">
        <v>203</v>
      </c>
      <c r="I110" t="s">
        <v>246</v>
      </c>
      <c r="J110" t="s">
        <v>249</v>
      </c>
    </row>
    <row r="111" spans="1:10" ht="12.75">
      <c r="A111">
        <v>5</v>
      </c>
      <c r="B111" s="13">
        <v>40820</v>
      </c>
      <c r="C111" s="125"/>
      <c r="D111" s="126"/>
      <c r="E111" s="138"/>
      <c r="F111" t="s">
        <v>196</v>
      </c>
      <c r="G111" t="s">
        <v>28</v>
      </c>
      <c r="H111" t="s">
        <v>203</v>
      </c>
      <c r="I111" t="s">
        <v>41</v>
      </c>
      <c r="J111" t="s">
        <v>207</v>
      </c>
    </row>
    <row r="112" spans="1:10" ht="12.75">
      <c r="A112">
        <v>8</v>
      </c>
      <c r="B112" s="13">
        <v>40820</v>
      </c>
      <c r="C112" s="125"/>
      <c r="D112" s="126"/>
      <c r="E112" s="138"/>
      <c r="F112" t="s">
        <v>196</v>
      </c>
      <c r="G112" t="s">
        <v>28</v>
      </c>
      <c r="H112" t="s">
        <v>203</v>
      </c>
      <c r="I112" t="s">
        <v>41</v>
      </c>
      <c r="J112" t="s">
        <v>206</v>
      </c>
    </row>
    <row r="113" spans="1:10" ht="12.75">
      <c r="A113">
        <v>10</v>
      </c>
      <c r="B113" s="13">
        <v>40820</v>
      </c>
      <c r="C113" s="125"/>
      <c r="D113" s="126"/>
      <c r="E113" s="138"/>
      <c r="F113" t="s">
        <v>196</v>
      </c>
      <c r="G113" t="s">
        <v>28</v>
      </c>
      <c r="H113" t="s">
        <v>203</v>
      </c>
      <c r="I113" t="s">
        <v>41</v>
      </c>
      <c r="J113" t="s">
        <v>257</v>
      </c>
    </row>
    <row r="114" spans="1:10" ht="12.75">
      <c r="A114">
        <v>99</v>
      </c>
      <c r="B114" s="13">
        <v>40820</v>
      </c>
      <c r="C114" s="131">
        <v>107</v>
      </c>
      <c r="D114" s="129">
        <v>40835</v>
      </c>
      <c r="E114" s="139" t="s">
        <v>350</v>
      </c>
      <c r="F114" t="s">
        <v>196</v>
      </c>
      <c r="G114" t="s">
        <v>28</v>
      </c>
      <c r="H114" t="s">
        <v>203</v>
      </c>
      <c r="I114" t="s">
        <v>246</v>
      </c>
      <c r="J114" t="s">
        <v>249</v>
      </c>
    </row>
    <row r="115" spans="1:10" ht="13.5" thickBot="1">
      <c r="A115">
        <v>8</v>
      </c>
      <c r="B115" s="13">
        <v>40835</v>
      </c>
      <c r="C115" s="128"/>
      <c r="D115" s="130"/>
      <c r="E115" s="140"/>
      <c r="F115" t="s">
        <v>196</v>
      </c>
      <c r="G115" t="s">
        <v>28</v>
      </c>
      <c r="H115" t="s">
        <v>203</v>
      </c>
      <c r="I115" t="s">
        <v>41</v>
      </c>
      <c r="J115" t="s">
        <v>206</v>
      </c>
    </row>
    <row r="116" spans="1:9" ht="12.75">
      <c r="A116">
        <v>139</v>
      </c>
      <c r="B116" s="13">
        <v>40849</v>
      </c>
      <c r="C116" s="2">
        <v>139</v>
      </c>
      <c r="D116" s="11">
        <v>40849</v>
      </c>
      <c r="E116" s="66" t="s">
        <v>204</v>
      </c>
      <c r="F116" s="73" t="s">
        <v>195</v>
      </c>
      <c r="G116" t="s">
        <v>368</v>
      </c>
      <c r="H116" s="73" t="s">
        <v>397</v>
      </c>
      <c r="I116" s="73" t="s">
        <v>28</v>
      </c>
    </row>
    <row r="117" spans="1:9" ht="13.5" thickBot="1">
      <c r="A117">
        <v>198</v>
      </c>
      <c r="B117" s="13">
        <v>40854</v>
      </c>
      <c r="C117" s="6">
        <v>198</v>
      </c>
      <c r="D117" s="12">
        <v>40854</v>
      </c>
      <c r="E117" s="57" t="s">
        <v>204</v>
      </c>
      <c r="F117" s="73" t="s">
        <v>195</v>
      </c>
      <c r="G117" t="s">
        <v>368</v>
      </c>
      <c r="H117" s="73" t="s">
        <v>397</v>
      </c>
      <c r="I117" s="73" t="s">
        <v>28</v>
      </c>
    </row>
    <row r="118" spans="1:10" ht="12.75">
      <c r="A118">
        <v>198</v>
      </c>
      <c r="B118" s="13">
        <v>40866</v>
      </c>
      <c r="C118" s="86">
        <v>198</v>
      </c>
      <c r="D118" s="87">
        <v>40868</v>
      </c>
      <c r="E118" s="88" t="s">
        <v>349</v>
      </c>
      <c r="F118" t="s">
        <v>196</v>
      </c>
      <c r="G118" t="s">
        <v>28</v>
      </c>
      <c r="H118" t="s">
        <v>203</v>
      </c>
      <c r="I118" t="s">
        <v>246</v>
      </c>
      <c r="J118" t="s">
        <v>249</v>
      </c>
    </row>
    <row r="119" spans="1:10" ht="12.75">
      <c r="A119">
        <v>24</v>
      </c>
      <c r="B119" s="13">
        <v>40877</v>
      </c>
      <c r="C119">
        <v>24</v>
      </c>
      <c r="D119" s="13">
        <v>40877</v>
      </c>
      <c r="E119" s="88" t="s">
        <v>351</v>
      </c>
      <c r="F119" s="73" t="s">
        <v>195</v>
      </c>
      <c r="G119" t="s">
        <v>368</v>
      </c>
      <c r="H119" s="73" t="s">
        <v>397</v>
      </c>
      <c r="I119" s="73" t="s">
        <v>28</v>
      </c>
      <c r="J119" s="73"/>
    </row>
    <row r="120" spans="1:10" ht="12.75">
      <c r="A120">
        <v>198</v>
      </c>
      <c r="B120" s="13">
        <v>40890</v>
      </c>
      <c r="C120">
        <v>198</v>
      </c>
      <c r="D120" s="13">
        <v>40890</v>
      </c>
      <c r="E120" s="66" t="s">
        <v>352</v>
      </c>
      <c r="F120" s="73" t="s">
        <v>195</v>
      </c>
      <c r="G120" t="s">
        <v>368</v>
      </c>
      <c r="H120" s="73" t="s">
        <v>397</v>
      </c>
      <c r="I120" s="73" t="s">
        <v>28</v>
      </c>
      <c r="J120" s="73"/>
    </row>
    <row r="121" spans="1:10" ht="12.75">
      <c r="A121">
        <v>303</v>
      </c>
      <c r="B121" s="13">
        <v>40896</v>
      </c>
      <c r="C121" s="15">
        <v>303</v>
      </c>
      <c r="D121" s="13">
        <v>40896</v>
      </c>
      <c r="E121" s="66" t="s">
        <v>353</v>
      </c>
      <c r="F121" s="73" t="s">
        <v>195</v>
      </c>
      <c r="G121" t="s">
        <v>368</v>
      </c>
      <c r="H121" s="73" t="s">
        <v>397</v>
      </c>
      <c r="I121" s="73" t="s">
        <v>28</v>
      </c>
      <c r="J121" s="73"/>
    </row>
    <row r="122" spans="1:10" ht="12.75">
      <c r="A122">
        <v>139</v>
      </c>
      <c r="B122" s="13">
        <v>40870</v>
      </c>
      <c r="C122" s="131">
        <f>SUM(A122:A125)</f>
        <v>230.5</v>
      </c>
      <c r="D122" s="129">
        <v>40896</v>
      </c>
      <c r="E122" s="66" t="s">
        <v>398</v>
      </c>
      <c r="F122" t="s">
        <v>196</v>
      </c>
      <c r="G122" t="s">
        <v>28</v>
      </c>
      <c r="H122" t="s">
        <v>203</v>
      </c>
      <c r="I122" t="s">
        <v>246</v>
      </c>
      <c r="J122" t="s">
        <v>247</v>
      </c>
    </row>
    <row r="123" spans="1:9" ht="12.75">
      <c r="A123">
        <v>-4.33</v>
      </c>
      <c r="B123" s="13">
        <v>40870</v>
      </c>
      <c r="C123" s="131"/>
      <c r="D123" s="129"/>
      <c r="E123" s="66" t="s">
        <v>398</v>
      </c>
      <c r="F123" t="s">
        <v>25</v>
      </c>
      <c r="G123" t="s">
        <v>28</v>
      </c>
      <c r="H123" t="s">
        <v>29</v>
      </c>
      <c r="I123" s="23" t="s">
        <v>355</v>
      </c>
    </row>
    <row r="124" spans="1:10" ht="12.75">
      <c r="A124">
        <v>99</v>
      </c>
      <c r="B124" s="13">
        <v>40892</v>
      </c>
      <c r="C124" s="131"/>
      <c r="D124" s="129"/>
      <c r="E124" s="54" t="s">
        <v>399</v>
      </c>
      <c r="F124" t="s">
        <v>196</v>
      </c>
      <c r="G124" t="s">
        <v>28</v>
      </c>
      <c r="H124" t="s">
        <v>203</v>
      </c>
      <c r="I124" t="s">
        <v>246</v>
      </c>
      <c r="J124" t="s">
        <v>249</v>
      </c>
    </row>
    <row r="125" spans="1:9" ht="13.5" thickBot="1">
      <c r="A125">
        <v>-3.17</v>
      </c>
      <c r="B125" s="13">
        <v>40892</v>
      </c>
      <c r="C125" s="128"/>
      <c r="D125" s="130"/>
      <c r="E125" s="53" t="s">
        <v>399</v>
      </c>
      <c r="F125" t="s">
        <v>25</v>
      </c>
      <c r="G125" t="s">
        <v>28</v>
      </c>
      <c r="H125" t="s">
        <v>29</v>
      </c>
      <c r="I125" s="23" t="s">
        <v>355</v>
      </c>
    </row>
    <row r="126" spans="1:10" ht="12.75">
      <c r="A126">
        <v>65</v>
      </c>
      <c r="B126" s="13">
        <v>40893</v>
      </c>
      <c r="C126" s="131">
        <f>SUM(A126:A129)</f>
        <v>158.64000000000001</v>
      </c>
      <c r="D126" s="129">
        <v>40899</v>
      </c>
      <c r="E126" s="54" t="s">
        <v>400</v>
      </c>
      <c r="F126" t="s">
        <v>196</v>
      </c>
      <c r="G126" t="s">
        <v>28</v>
      </c>
      <c r="H126" t="s">
        <v>203</v>
      </c>
      <c r="I126" t="s">
        <v>246</v>
      </c>
      <c r="J126" t="s">
        <v>255</v>
      </c>
    </row>
    <row r="127" spans="1:9" ht="12.75">
      <c r="A127">
        <v>-2.19</v>
      </c>
      <c r="B127" s="13">
        <v>40893</v>
      </c>
      <c r="C127" s="131"/>
      <c r="D127" s="129"/>
      <c r="E127" s="54" t="s">
        <v>400</v>
      </c>
      <c r="F127" t="s">
        <v>25</v>
      </c>
      <c r="G127" t="s">
        <v>28</v>
      </c>
      <c r="H127" t="s">
        <v>29</v>
      </c>
      <c r="I127" s="23" t="s">
        <v>355</v>
      </c>
    </row>
    <row r="128" spans="1:10" ht="12.75">
      <c r="A128">
        <v>99</v>
      </c>
      <c r="B128" s="13">
        <v>40896</v>
      </c>
      <c r="C128" s="131"/>
      <c r="D128" s="129"/>
      <c r="E128" s="54" t="s">
        <v>401</v>
      </c>
      <c r="F128" t="s">
        <v>196</v>
      </c>
      <c r="G128" t="s">
        <v>28</v>
      </c>
      <c r="H128" t="s">
        <v>203</v>
      </c>
      <c r="I128" t="s">
        <v>246</v>
      </c>
      <c r="J128" t="s">
        <v>249</v>
      </c>
    </row>
    <row r="129" spans="1:9" ht="12.75">
      <c r="A129">
        <v>-3.17</v>
      </c>
      <c r="B129" s="13">
        <v>40896</v>
      </c>
      <c r="C129" s="131"/>
      <c r="D129" s="129"/>
      <c r="E129" s="54" t="s">
        <v>401</v>
      </c>
      <c r="F129" t="s">
        <v>25</v>
      </c>
      <c r="G129" t="s">
        <v>28</v>
      </c>
      <c r="H129" t="s">
        <v>29</v>
      </c>
      <c r="I129" s="23" t="s">
        <v>355</v>
      </c>
    </row>
    <row r="130" spans="1:10" ht="12.75">
      <c r="A130">
        <v>198</v>
      </c>
      <c r="B130" s="13">
        <v>40904</v>
      </c>
      <c r="C130">
        <v>198</v>
      </c>
      <c r="D130" s="13">
        <v>40904</v>
      </c>
      <c r="E130" s="66" t="s">
        <v>352</v>
      </c>
      <c r="F130" s="73" t="s">
        <v>195</v>
      </c>
      <c r="G130" t="s">
        <v>368</v>
      </c>
      <c r="H130" s="73" t="s">
        <v>397</v>
      </c>
      <c r="I130" s="73" t="s">
        <v>28</v>
      </c>
      <c r="J130" s="73"/>
    </row>
    <row r="131" spans="1:10" ht="12.75">
      <c r="A131">
        <v>198</v>
      </c>
      <c r="B131" s="13">
        <v>40904</v>
      </c>
      <c r="C131">
        <v>198</v>
      </c>
      <c r="D131" s="13">
        <v>40904</v>
      </c>
      <c r="E131" s="66" t="s">
        <v>352</v>
      </c>
      <c r="F131" s="73" t="s">
        <v>195</v>
      </c>
      <c r="G131" t="s">
        <v>368</v>
      </c>
      <c r="H131" s="73" t="s">
        <v>397</v>
      </c>
      <c r="I131" s="73" t="s">
        <v>28</v>
      </c>
      <c r="J131" s="73"/>
    </row>
    <row r="132" spans="1:10" ht="12.75">
      <c r="A132">
        <v>99</v>
      </c>
      <c r="B132" s="13">
        <v>40904</v>
      </c>
      <c r="C132">
        <v>99</v>
      </c>
      <c r="D132" s="13">
        <v>40904</v>
      </c>
      <c r="E132" s="66" t="s">
        <v>352</v>
      </c>
      <c r="F132" s="73" t="s">
        <v>195</v>
      </c>
      <c r="G132" t="s">
        <v>368</v>
      </c>
      <c r="H132" s="73" t="s">
        <v>397</v>
      </c>
      <c r="I132" s="73" t="s">
        <v>28</v>
      </c>
      <c r="J132" s="73"/>
    </row>
    <row r="133" spans="1:10" ht="12.75">
      <c r="A133" s="75">
        <v>99</v>
      </c>
      <c r="B133" s="13">
        <v>40899</v>
      </c>
      <c r="C133" s="131">
        <f>SUM(A133:A136)</f>
        <v>108.45</v>
      </c>
      <c r="D133" s="129">
        <v>40904</v>
      </c>
      <c r="E133" s="54" t="s">
        <v>402</v>
      </c>
      <c r="F133" t="s">
        <v>196</v>
      </c>
      <c r="G133" t="s">
        <v>28</v>
      </c>
      <c r="H133" t="s">
        <v>203</v>
      </c>
      <c r="I133" t="s">
        <v>246</v>
      </c>
      <c r="J133" t="s">
        <v>249</v>
      </c>
    </row>
    <row r="134" spans="1:10" ht="12.75">
      <c r="A134" s="75">
        <v>5</v>
      </c>
      <c r="B134" s="13">
        <v>40899</v>
      </c>
      <c r="C134" s="131"/>
      <c r="D134" s="129"/>
      <c r="E134" s="54" t="s">
        <v>402</v>
      </c>
      <c r="F134" t="s">
        <v>196</v>
      </c>
      <c r="G134" t="s">
        <v>28</v>
      </c>
      <c r="H134" t="s">
        <v>203</v>
      </c>
      <c r="I134" t="s">
        <v>41</v>
      </c>
      <c r="J134" t="s">
        <v>207</v>
      </c>
    </row>
    <row r="135" spans="1:10" ht="12.75">
      <c r="A135" s="75">
        <v>8</v>
      </c>
      <c r="B135" s="13">
        <v>40899</v>
      </c>
      <c r="C135" s="131"/>
      <c r="D135" s="129"/>
      <c r="E135" s="54" t="s">
        <v>402</v>
      </c>
      <c r="F135" t="s">
        <v>196</v>
      </c>
      <c r="G135" t="s">
        <v>28</v>
      </c>
      <c r="H135" t="s">
        <v>203</v>
      </c>
      <c r="I135" t="s">
        <v>41</v>
      </c>
      <c r="J135" t="s">
        <v>206</v>
      </c>
    </row>
    <row r="136" spans="1:9" ht="12.75">
      <c r="A136" s="75">
        <v>-3.55</v>
      </c>
      <c r="B136" s="13">
        <v>40899</v>
      </c>
      <c r="C136" s="131"/>
      <c r="D136" s="129"/>
      <c r="E136" s="54" t="s">
        <v>402</v>
      </c>
      <c r="F136" t="s">
        <v>25</v>
      </c>
      <c r="G136" t="s">
        <v>28</v>
      </c>
      <c r="H136" t="s">
        <v>29</v>
      </c>
      <c r="I136" s="23" t="s">
        <v>355</v>
      </c>
    </row>
    <row r="137" spans="1:10" ht="12.75">
      <c r="A137">
        <v>198</v>
      </c>
      <c r="B137" s="13">
        <v>40905</v>
      </c>
      <c r="C137">
        <v>198</v>
      </c>
      <c r="D137" s="13">
        <v>40905</v>
      </c>
      <c r="E137" s="66" t="s">
        <v>352</v>
      </c>
      <c r="F137" s="73" t="s">
        <v>195</v>
      </c>
      <c r="G137" t="s">
        <v>368</v>
      </c>
      <c r="H137" s="73" t="s">
        <v>397</v>
      </c>
      <c r="I137" s="73" t="s">
        <v>28</v>
      </c>
      <c r="J137" s="73"/>
    </row>
    <row r="138" spans="1:10" ht="12.75">
      <c r="A138">
        <v>99</v>
      </c>
      <c r="B138" s="13">
        <v>40904</v>
      </c>
      <c r="C138" s="125">
        <f>SUM(A138:A145)</f>
        <v>370.0199999999999</v>
      </c>
      <c r="D138" s="126">
        <v>40907</v>
      </c>
      <c r="E138" s="54" t="s">
        <v>403</v>
      </c>
      <c r="F138" t="s">
        <v>196</v>
      </c>
      <c r="G138" t="s">
        <v>28</v>
      </c>
      <c r="H138" t="s">
        <v>203</v>
      </c>
      <c r="I138" t="s">
        <v>246</v>
      </c>
      <c r="J138" t="s">
        <v>249</v>
      </c>
    </row>
    <row r="139" spans="1:9" ht="12.75">
      <c r="A139">
        <v>-3.17</v>
      </c>
      <c r="B139" s="13">
        <v>40904</v>
      </c>
      <c r="C139" s="125"/>
      <c r="D139" s="126"/>
      <c r="E139" s="54" t="s">
        <v>403</v>
      </c>
      <c r="F139" t="s">
        <v>25</v>
      </c>
      <c r="G139" t="s">
        <v>28</v>
      </c>
      <c r="H139" t="s">
        <v>29</v>
      </c>
      <c r="I139" s="23" t="s">
        <v>355</v>
      </c>
    </row>
    <row r="140" spans="1:10" ht="12.75">
      <c r="A140" s="75">
        <v>65</v>
      </c>
      <c r="B140" s="13">
        <v>40904</v>
      </c>
      <c r="C140" s="125"/>
      <c r="D140" s="126"/>
      <c r="E140" s="54" t="s">
        <v>404</v>
      </c>
      <c r="F140" t="s">
        <v>196</v>
      </c>
      <c r="G140" t="s">
        <v>28</v>
      </c>
      <c r="H140" t="s">
        <v>203</v>
      </c>
      <c r="I140" t="s">
        <v>246</v>
      </c>
      <c r="J140" t="s">
        <v>255</v>
      </c>
    </row>
    <row r="141" spans="1:10" ht="12.75">
      <c r="A141" s="75">
        <v>8</v>
      </c>
      <c r="B141" s="13">
        <v>40904</v>
      </c>
      <c r="C141" s="125"/>
      <c r="D141" s="126"/>
      <c r="E141" s="54" t="s">
        <v>404</v>
      </c>
      <c r="F141" t="s">
        <v>196</v>
      </c>
      <c r="G141" t="s">
        <v>28</v>
      </c>
      <c r="H141" t="s">
        <v>203</v>
      </c>
      <c r="I141" t="s">
        <v>41</v>
      </c>
      <c r="J141" t="s">
        <v>206</v>
      </c>
    </row>
    <row r="142" spans="1:10" ht="12.75">
      <c r="A142" s="75">
        <v>12</v>
      </c>
      <c r="B142" s="13">
        <v>40904</v>
      </c>
      <c r="C142" s="125"/>
      <c r="D142" s="126"/>
      <c r="E142" s="54" t="s">
        <v>404</v>
      </c>
      <c r="F142" t="s">
        <v>196</v>
      </c>
      <c r="G142" t="s">
        <v>28</v>
      </c>
      <c r="H142" t="s">
        <v>203</v>
      </c>
      <c r="I142" t="s">
        <v>41</v>
      </c>
      <c r="J142" t="s">
        <v>257</v>
      </c>
    </row>
    <row r="143" spans="1:9" ht="12.75">
      <c r="A143" s="75">
        <v>-2.77</v>
      </c>
      <c r="B143" s="13">
        <v>40904</v>
      </c>
      <c r="C143" s="125"/>
      <c r="D143" s="126"/>
      <c r="E143" s="54" t="s">
        <v>404</v>
      </c>
      <c r="F143" t="s">
        <v>25</v>
      </c>
      <c r="G143" t="s">
        <v>28</v>
      </c>
      <c r="H143" t="s">
        <v>29</v>
      </c>
      <c r="I143" s="23" t="s">
        <v>355</v>
      </c>
    </row>
    <row r="144" spans="1:10" ht="12.75">
      <c r="A144" s="75">
        <v>198</v>
      </c>
      <c r="B144" s="13">
        <v>40905</v>
      </c>
      <c r="C144" s="125"/>
      <c r="D144" s="126"/>
      <c r="E144" s="54" t="s">
        <v>405</v>
      </c>
      <c r="F144" t="s">
        <v>196</v>
      </c>
      <c r="G144" t="s">
        <v>28</v>
      </c>
      <c r="H144" t="s">
        <v>203</v>
      </c>
      <c r="I144" t="s">
        <v>246</v>
      </c>
      <c r="J144" t="s">
        <v>249</v>
      </c>
    </row>
    <row r="145" spans="1:9" ht="12.75">
      <c r="A145" s="75">
        <v>-6.04</v>
      </c>
      <c r="B145" s="13">
        <v>40905</v>
      </c>
      <c r="C145" s="125"/>
      <c r="D145" s="126"/>
      <c r="E145" s="54" t="s">
        <v>405</v>
      </c>
      <c r="F145" t="s">
        <v>25</v>
      </c>
      <c r="G145" t="s">
        <v>28</v>
      </c>
      <c r="H145" t="s">
        <v>29</v>
      </c>
      <c r="I145" s="23" t="s">
        <v>355</v>
      </c>
    </row>
    <row r="146" spans="1:10" ht="12.75">
      <c r="A146">
        <v>112</v>
      </c>
      <c r="B146" s="13">
        <v>40911</v>
      </c>
      <c r="C146">
        <v>112</v>
      </c>
      <c r="D146" s="13">
        <v>40911</v>
      </c>
      <c r="E146" s="66" t="s">
        <v>352</v>
      </c>
      <c r="F146" s="73" t="s">
        <v>195</v>
      </c>
      <c r="G146" t="s">
        <v>368</v>
      </c>
      <c r="H146" s="73" t="s">
        <v>397</v>
      </c>
      <c r="I146" s="73" t="s">
        <v>28</v>
      </c>
      <c r="J146" s="73"/>
    </row>
    <row r="147" spans="1:10" ht="12.75">
      <c r="A147">
        <v>99</v>
      </c>
      <c r="B147" s="13">
        <v>40911</v>
      </c>
      <c r="C147">
        <v>99</v>
      </c>
      <c r="D147" s="13">
        <v>40911</v>
      </c>
      <c r="E147" s="66" t="s">
        <v>352</v>
      </c>
      <c r="F147" s="73" t="s">
        <v>195</v>
      </c>
      <c r="G147" t="s">
        <v>368</v>
      </c>
      <c r="H147" s="73" t="s">
        <v>397</v>
      </c>
      <c r="I147" s="73" t="s">
        <v>28</v>
      </c>
      <c r="J147" s="73"/>
    </row>
    <row r="148" spans="1:10" ht="12.75">
      <c r="A148">
        <v>99</v>
      </c>
      <c r="B148" s="13">
        <v>40911</v>
      </c>
      <c r="C148">
        <v>99</v>
      </c>
      <c r="D148" s="13">
        <v>40911</v>
      </c>
      <c r="E148" s="66" t="s">
        <v>352</v>
      </c>
      <c r="F148" s="73" t="s">
        <v>195</v>
      </c>
      <c r="G148" t="s">
        <v>368</v>
      </c>
      <c r="H148" s="73" t="s">
        <v>397</v>
      </c>
      <c r="I148" s="73" t="s">
        <v>28</v>
      </c>
      <c r="J148" s="73"/>
    </row>
    <row r="149" spans="1:10" ht="12.75">
      <c r="A149">
        <v>139</v>
      </c>
      <c r="B149" s="13">
        <v>40905</v>
      </c>
      <c r="C149" s="125">
        <f>SUM(A149:A160)</f>
        <v>573.33</v>
      </c>
      <c r="D149" s="126">
        <v>40911</v>
      </c>
      <c r="E149" s="54" t="s">
        <v>406</v>
      </c>
      <c r="F149" t="s">
        <v>196</v>
      </c>
      <c r="G149" t="s">
        <v>28</v>
      </c>
      <c r="H149" t="s">
        <v>203</v>
      </c>
      <c r="I149" t="s">
        <v>246</v>
      </c>
      <c r="J149" t="s">
        <v>247</v>
      </c>
    </row>
    <row r="150" spans="1:9" ht="12.75">
      <c r="A150">
        <v>-4.33</v>
      </c>
      <c r="B150" s="13">
        <v>40905</v>
      </c>
      <c r="C150" s="125"/>
      <c r="D150" s="126"/>
      <c r="E150" s="54" t="s">
        <v>406</v>
      </c>
      <c r="F150" t="s">
        <v>25</v>
      </c>
      <c r="G150" t="s">
        <v>28</v>
      </c>
      <c r="H150" t="s">
        <v>29</v>
      </c>
      <c r="I150" s="23" t="s">
        <v>355</v>
      </c>
    </row>
    <row r="151" spans="1:10" ht="12.75">
      <c r="A151" s="75">
        <v>99</v>
      </c>
      <c r="B151" s="13">
        <v>40905</v>
      </c>
      <c r="C151" s="125"/>
      <c r="D151" s="126"/>
      <c r="E151" s="54" t="s">
        <v>407</v>
      </c>
      <c r="F151" t="s">
        <v>196</v>
      </c>
      <c r="G151" t="s">
        <v>28</v>
      </c>
      <c r="H151" t="s">
        <v>203</v>
      </c>
      <c r="I151" t="s">
        <v>246</v>
      </c>
      <c r="J151" t="s">
        <v>249</v>
      </c>
    </row>
    <row r="152" spans="1:9" ht="12.75">
      <c r="A152" s="75">
        <v>5</v>
      </c>
      <c r="B152" s="13">
        <v>40905</v>
      </c>
      <c r="C152" s="125"/>
      <c r="D152" s="126"/>
      <c r="E152" s="54" t="s">
        <v>407</v>
      </c>
      <c r="F152" t="s">
        <v>196</v>
      </c>
      <c r="G152" t="s">
        <v>28</v>
      </c>
      <c r="H152" t="s">
        <v>203</v>
      </c>
      <c r="I152" t="s">
        <v>237</v>
      </c>
    </row>
    <row r="153" spans="1:9" ht="12.75">
      <c r="A153">
        <v>-3.32</v>
      </c>
      <c r="B153" s="13">
        <v>40905</v>
      </c>
      <c r="C153" s="125"/>
      <c r="D153" s="126"/>
      <c r="E153" s="54" t="s">
        <v>407</v>
      </c>
      <c r="F153" t="s">
        <v>25</v>
      </c>
      <c r="G153" t="s">
        <v>28</v>
      </c>
      <c r="H153" t="s">
        <v>29</v>
      </c>
      <c r="I153" s="23" t="s">
        <v>355</v>
      </c>
    </row>
    <row r="154" spans="1:10" ht="12.75">
      <c r="A154" s="75">
        <v>99</v>
      </c>
      <c r="B154" s="13">
        <v>40906</v>
      </c>
      <c r="C154" s="125"/>
      <c r="D154" s="126"/>
      <c r="E154" s="54" t="s">
        <v>408</v>
      </c>
      <c r="F154" t="s">
        <v>196</v>
      </c>
      <c r="G154" t="s">
        <v>28</v>
      </c>
      <c r="H154" t="s">
        <v>203</v>
      </c>
      <c r="I154" t="s">
        <v>246</v>
      </c>
      <c r="J154" t="s">
        <v>249</v>
      </c>
    </row>
    <row r="155" spans="1:10" ht="12.75">
      <c r="A155" s="75">
        <v>12</v>
      </c>
      <c r="B155" s="13">
        <v>40906</v>
      </c>
      <c r="C155" s="125"/>
      <c r="D155" s="126"/>
      <c r="E155" s="54" t="s">
        <v>408</v>
      </c>
      <c r="F155" t="s">
        <v>196</v>
      </c>
      <c r="G155" t="s">
        <v>28</v>
      </c>
      <c r="H155" t="s">
        <v>203</v>
      </c>
      <c r="I155" t="s">
        <v>41</v>
      </c>
      <c r="J155" t="s">
        <v>258</v>
      </c>
    </row>
    <row r="156" spans="1:9" ht="12.75">
      <c r="A156">
        <v>-3.52</v>
      </c>
      <c r="B156" s="13">
        <v>40906</v>
      </c>
      <c r="C156" s="125"/>
      <c r="D156" s="126"/>
      <c r="E156" s="54" t="s">
        <v>408</v>
      </c>
      <c r="F156" t="s">
        <v>25</v>
      </c>
      <c r="G156" t="s">
        <v>28</v>
      </c>
      <c r="H156" t="s">
        <v>29</v>
      </c>
      <c r="I156" s="23" t="s">
        <v>355</v>
      </c>
    </row>
    <row r="157" spans="1:10" ht="12.75">
      <c r="A157">
        <v>139</v>
      </c>
      <c r="B157" s="13">
        <v>40907</v>
      </c>
      <c r="C157" s="125"/>
      <c r="D157" s="126"/>
      <c r="E157" s="54" t="s">
        <v>409</v>
      </c>
      <c r="F157" t="s">
        <v>196</v>
      </c>
      <c r="G157" t="s">
        <v>28</v>
      </c>
      <c r="H157" t="s">
        <v>203</v>
      </c>
      <c r="I157" t="s">
        <v>246</v>
      </c>
      <c r="J157" t="s">
        <v>247</v>
      </c>
    </row>
    <row r="158" spans="1:9" ht="12.75">
      <c r="A158">
        <v>-4.33</v>
      </c>
      <c r="B158" s="13">
        <v>40907</v>
      </c>
      <c r="C158" s="125"/>
      <c r="D158" s="126"/>
      <c r="E158" s="54" t="s">
        <v>409</v>
      </c>
      <c r="F158" t="s">
        <v>25</v>
      </c>
      <c r="G158" t="s">
        <v>28</v>
      </c>
      <c r="H158" t="s">
        <v>29</v>
      </c>
      <c r="I158" s="23" t="s">
        <v>355</v>
      </c>
    </row>
    <row r="159" spans="1:10" ht="12.75">
      <c r="A159">
        <v>99</v>
      </c>
      <c r="B159" s="13">
        <v>40907</v>
      </c>
      <c r="C159" s="125"/>
      <c r="D159" s="126"/>
      <c r="E159" s="54" t="s">
        <v>410</v>
      </c>
      <c r="F159" t="s">
        <v>196</v>
      </c>
      <c r="G159" t="s">
        <v>28</v>
      </c>
      <c r="H159" t="s">
        <v>203</v>
      </c>
      <c r="I159" t="s">
        <v>246</v>
      </c>
      <c r="J159" t="s">
        <v>249</v>
      </c>
    </row>
    <row r="160" spans="1:9" ht="12.75">
      <c r="A160">
        <v>-3.17</v>
      </c>
      <c r="B160" s="13">
        <v>40907</v>
      </c>
      <c r="C160" s="125"/>
      <c r="D160" s="126"/>
      <c r="E160" s="54" t="s">
        <v>410</v>
      </c>
      <c r="F160" t="s">
        <v>25</v>
      </c>
      <c r="G160" t="s">
        <v>28</v>
      </c>
      <c r="H160" t="s">
        <v>29</v>
      </c>
      <c r="I160" s="23" t="s">
        <v>355</v>
      </c>
    </row>
    <row r="161" spans="1:10" ht="12.75">
      <c r="A161" s="75">
        <v>99</v>
      </c>
      <c r="B161" s="13">
        <v>40908</v>
      </c>
      <c r="C161" s="125">
        <f>SUM(A161:A165)</f>
        <v>292.64</v>
      </c>
      <c r="D161" s="126">
        <v>40911</v>
      </c>
      <c r="E161" s="54" t="s">
        <v>413</v>
      </c>
      <c r="F161" t="s">
        <v>196</v>
      </c>
      <c r="G161" t="s">
        <v>28</v>
      </c>
      <c r="H161" t="s">
        <v>203</v>
      </c>
      <c r="I161" t="s">
        <v>246</v>
      </c>
      <c r="J161" t="s">
        <v>249</v>
      </c>
    </row>
    <row r="162" spans="1:9" ht="12.75">
      <c r="A162" s="75">
        <v>5</v>
      </c>
      <c r="B162" s="13">
        <v>40908</v>
      </c>
      <c r="C162" s="125"/>
      <c r="D162" s="126"/>
      <c r="E162" s="54" t="s">
        <v>413</v>
      </c>
      <c r="F162" t="s">
        <v>196</v>
      </c>
      <c r="G162" t="s">
        <v>28</v>
      </c>
      <c r="H162" t="s">
        <v>203</v>
      </c>
      <c r="I162" t="s">
        <v>237</v>
      </c>
    </row>
    <row r="163" spans="1:9" ht="12.75">
      <c r="A163">
        <v>-3.32</v>
      </c>
      <c r="B163" s="13">
        <v>40908</v>
      </c>
      <c r="C163" s="125"/>
      <c r="D163" s="126"/>
      <c r="E163" s="54" t="s">
        <v>413</v>
      </c>
      <c r="F163" t="s">
        <v>25</v>
      </c>
      <c r="G163" t="s">
        <v>28</v>
      </c>
      <c r="H163" t="s">
        <v>29</v>
      </c>
      <c r="I163" s="23" t="s">
        <v>355</v>
      </c>
    </row>
    <row r="164" spans="1:10" ht="12.75">
      <c r="A164" s="75">
        <v>198</v>
      </c>
      <c r="B164" s="13">
        <v>40908</v>
      </c>
      <c r="C164" s="125"/>
      <c r="D164" s="126"/>
      <c r="E164" s="54" t="s">
        <v>414</v>
      </c>
      <c r="F164" t="s">
        <v>196</v>
      </c>
      <c r="G164" t="s">
        <v>28</v>
      </c>
      <c r="H164" t="s">
        <v>203</v>
      </c>
      <c r="I164" t="s">
        <v>246</v>
      </c>
      <c r="J164" t="s">
        <v>249</v>
      </c>
    </row>
    <row r="165" spans="1:9" ht="12.75">
      <c r="A165" s="75">
        <v>-6.04</v>
      </c>
      <c r="B165" s="13">
        <v>40908</v>
      </c>
      <c r="C165" s="125"/>
      <c r="D165" s="126"/>
      <c r="E165" s="54" t="s">
        <v>414</v>
      </c>
      <c r="F165" t="s">
        <v>25</v>
      </c>
      <c r="G165" t="s">
        <v>28</v>
      </c>
      <c r="H165" t="s">
        <v>29</v>
      </c>
      <c r="I165" s="23" t="s">
        <v>355</v>
      </c>
    </row>
    <row r="166" spans="1:10" ht="12.75">
      <c r="A166">
        <v>99</v>
      </c>
      <c r="B166" s="13">
        <v>40908</v>
      </c>
      <c r="C166" s="125">
        <f>SUM(A166:A170)</f>
        <v>199.42999999999998</v>
      </c>
      <c r="D166" s="126">
        <v>40911</v>
      </c>
      <c r="E166" s="54" t="s">
        <v>411</v>
      </c>
      <c r="F166" t="s">
        <v>196</v>
      </c>
      <c r="G166" t="s">
        <v>28</v>
      </c>
      <c r="H166" t="s">
        <v>203</v>
      </c>
      <c r="I166" t="s">
        <v>246</v>
      </c>
      <c r="J166" t="s">
        <v>249</v>
      </c>
    </row>
    <row r="167" spans="1:9" ht="12.75">
      <c r="A167">
        <v>-3.17</v>
      </c>
      <c r="B167" s="13">
        <v>40908</v>
      </c>
      <c r="C167" s="125"/>
      <c r="D167" s="126"/>
      <c r="E167" s="54" t="s">
        <v>411</v>
      </c>
      <c r="F167" t="s">
        <v>25</v>
      </c>
      <c r="G167" t="s">
        <v>28</v>
      </c>
      <c r="H167" t="s">
        <v>29</v>
      </c>
      <c r="I167" s="23" t="s">
        <v>355</v>
      </c>
    </row>
    <row r="168" spans="1:10" ht="12.75">
      <c r="A168">
        <v>99</v>
      </c>
      <c r="B168" s="13">
        <v>40908</v>
      </c>
      <c r="C168" s="125"/>
      <c r="D168" s="126"/>
      <c r="E168" s="54" t="s">
        <v>412</v>
      </c>
      <c r="F168" t="s">
        <v>196</v>
      </c>
      <c r="G168" t="s">
        <v>28</v>
      </c>
      <c r="H168" t="s">
        <v>203</v>
      </c>
      <c r="I168" t="s">
        <v>246</v>
      </c>
      <c r="J168" t="s">
        <v>249</v>
      </c>
    </row>
    <row r="169" spans="1:10" ht="12.75">
      <c r="A169">
        <v>8</v>
      </c>
      <c r="B169" s="13">
        <v>40908</v>
      </c>
      <c r="C169" s="125"/>
      <c r="D169" s="126"/>
      <c r="E169" s="54" t="s">
        <v>412</v>
      </c>
      <c r="F169" t="s">
        <v>196</v>
      </c>
      <c r="G169" t="s">
        <v>28</v>
      </c>
      <c r="H169" t="s">
        <v>203</v>
      </c>
      <c r="I169" t="s">
        <v>41</v>
      </c>
      <c r="J169" t="s">
        <v>206</v>
      </c>
    </row>
    <row r="170" spans="1:9" ht="12.75">
      <c r="A170">
        <v>-3.4</v>
      </c>
      <c r="B170" s="13">
        <v>40908</v>
      </c>
      <c r="C170" s="125"/>
      <c r="D170" s="126"/>
      <c r="E170" s="54" t="s">
        <v>412</v>
      </c>
      <c r="F170" t="s">
        <v>25</v>
      </c>
      <c r="G170" t="s">
        <v>28</v>
      </c>
      <c r="H170" t="s">
        <v>29</v>
      </c>
      <c r="I170" s="23" t="s">
        <v>355</v>
      </c>
    </row>
    <row r="171" spans="1:10" ht="12.75">
      <c r="A171">
        <v>139</v>
      </c>
      <c r="B171" s="13">
        <v>40912</v>
      </c>
      <c r="C171">
        <v>139</v>
      </c>
      <c r="D171" s="13">
        <v>40912</v>
      </c>
      <c r="E171" s="66" t="s">
        <v>352</v>
      </c>
      <c r="F171" s="73" t="s">
        <v>195</v>
      </c>
      <c r="G171" t="s">
        <v>368</v>
      </c>
      <c r="H171" s="73" t="s">
        <v>397</v>
      </c>
      <c r="I171" s="73" t="s">
        <v>28</v>
      </c>
      <c r="J171" s="73"/>
    </row>
    <row r="172" spans="1:10" ht="12.75">
      <c r="A172">
        <v>64.5</v>
      </c>
      <c r="B172" s="13">
        <v>40912</v>
      </c>
      <c r="C172">
        <v>64.5</v>
      </c>
      <c r="D172" s="13">
        <v>40912</v>
      </c>
      <c r="E172" s="66" t="s">
        <v>352</v>
      </c>
      <c r="F172" s="73" t="s">
        <v>195</v>
      </c>
      <c r="G172" t="s">
        <v>368</v>
      </c>
      <c r="H172" s="73" t="s">
        <v>397</v>
      </c>
      <c r="I172" s="73" t="s">
        <v>28</v>
      </c>
      <c r="J172" s="73"/>
    </row>
    <row r="173" spans="1:10" ht="12.75">
      <c r="A173">
        <v>198</v>
      </c>
      <c r="B173" s="13">
        <v>40912</v>
      </c>
      <c r="C173">
        <v>198</v>
      </c>
      <c r="D173" s="13">
        <v>40912</v>
      </c>
      <c r="E173" s="88" t="s">
        <v>351</v>
      </c>
      <c r="F173" s="73" t="s">
        <v>195</v>
      </c>
      <c r="G173" t="s">
        <v>368</v>
      </c>
      <c r="H173" s="73" t="s">
        <v>397</v>
      </c>
      <c r="I173" s="73" t="s">
        <v>28</v>
      </c>
      <c r="J173" s="73"/>
    </row>
    <row r="174" spans="1:10" ht="12.75">
      <c r="A174">
        <v>99</v>
      </c>
      <c r="B174" s="13">
        <v>40913</v>
      </c>
      <c r="C174">
        <v>99</v>
      </c>
      <c r="D174" s="13">
        <v>40913</v>
      </c>
      <c r="E174" s="66" t="s">
        <v>352</v>
      </c>
      <c r="F174" s="73" t="s">
        <v>195</v>
      </c>
      <c r="G174" t="s">
        <v>368</v>
      </c>
      <c r="H174" s="73" t="s">
        <v>397</v>
      </c>
      <c r="I174" s="73" t="s">
        <v>28</v>
      </c>
      <c r="J174" s="73"/>
    </row>
    <row r="175" spans="1:10" ht="12.75">
      <c r="A175">
        <v>112</v>
      </c>
      <c r="B175" s="13">
        <v>40917</v>
      </c>
      <c r="C175">
        <v>112</v>
      </c>
      <c r="D175" s="13">
        <v>40917</v>
      </c>
      <c r="E175" s="66" t="s">
        <v>352</v>
      </c>
      <c r="F175" s="73" t="s">
        <v>195</v>
      </c>
      <c r="G175" t="s">
        <v>368</v>
      </c>
      <c r="H175" s="73" t="s">
        <v>397</v>
      </c>
      <c r="I175" s="73" t="s">
        <v>28</v>
      </c>
      <c r="J175" s="73"/>
    </row>
    <row r="176" spans="1:10" ht="12.75">
      <c r="A176">
        <v>65</v>
      </c>
      <c r="B176" s="13">
        <v>40917</v>
      </c>
      <c r="C176">
        <v>65</v>
      </c>
      <c r="D176" s="13">
        <v>40917</v>
      </c>
      <c r="E176" s="66" t="s">
        <v>352</v>
      </c>
      <c r="F176" s="73" t="s">
        <v>195</v>
      </c>
      <c r="G176" t="s">
        <v>368</v>
      </c>
      <c r="H176" s="73" t="s">
        <v>397</v>
      </c>
      <c r="I176" s="73" t="s">
        <v>28</v>
      </c>
      <c r="J176" s="73"/>
    </row>
    <row r="177" spans="1:10" ht="12.75">
      <c r="A177">
        <v>119</v>
      </c>
      <c r="B177" s="13">
        <v>40919</v>
      </c>
      <c r="C177">
        <v>119</v>
      </c>
      <c r="D177" s="13">
        <v>40919</v>
      </c>
      <c r="E177" s="66" t="s">
        <v>352</v>
      </c>
      <c r="F177" s="73" t="s">
        <v>195</v>
      </c>
      <c r="G177" t="s">
        <v>368</v>
      </c>
      <c r="H177" s="73" t="s">
        <v>397</v>
      </c>
      <c r="I177" s="73" t="s">
        <v>28</v>
      </c>
      <c r="J177" s="73"/>
    </row>
    <row r="178" spans="1:10" ht="12.75">
      <c r="A178">
        <v>238</v>
      </c>
      <c r="B178" s="13">
        <v>40920</v>
      </c>
      <c r="C178">
        <v>238</v>
      </c>
      <c r="D178" s="13">
        <v>40920</v>
      </c>
      <c r="E178" s="66" t="s">
        <v>352</v>
      </c>
      <c r="F178" s="73" t="s">
        <v>195</v>
      </c>
      <c r="G178" t="s">
        <v>368</v>
      </c>
      <c r="H178" s="73" t="s">
        <v>397</v>
      </c>
      <c r="I178" s="73" t="s">
        <v>28</v>
      </c>
      <c r="J178" s="73"/>
    </row>
    <row r="179" spans="1:9" ht="12.75">
      <c r="A179">
        <v>200</v>
      </c>
      <c r="B179" s="13">
        <v>40925</v>
      </c>
      <c r="C179">
        <v>200</v>
      </c>
      <c r="D179" s="13">
        <v>40925</v>
      </c>
      <c r="E179" s="54" t="s">
        <v>370</v>
      </c>
      <c r="F179" t="s">
        <v>195</v>
      </c>
      <c r="G179" t="s">
        <v>94</v>
      </c>
      <c r="H179" t="s">
        <v>95</v>
      </c>
      <c r="I179" t="s">
        <v>28</v>
      </c>
    </row>
    <row r="180" spans="1:10" ht="12.75">
      <c r="A180" s="75">
        <v>65</v>
      </c>
      <c r="B180" s="13">
        <v>40919</v>
      </c>
      <c r="C180" s="132">
        <f>SUM(A180:A186)</f>
        <v>200.4</v>
      </c>
      <c r="D180" s="126">
        <v>40925</v>
      </c>
      <c r="E180" s="54" t="s">
        <v>415</v>
      </c>
      <c r="F180" t="s">
        <v>196</v>
      </c>
      <c r="G180" t="s">
        <v>28</v>
      </c>
      <c r="H180" t="s">
        <v>203</v>
      </c>
      <c r="I180" t="s">
        <v>246</v>
      </c>
      <c r="J180" t="s">
        <v>255</v>
      </c>
    </row>
    <row r="181" spans="1:10" ht="12.75">
      <c r="A181" s="75">
        <v>5</v>
      </c>
      <c r="B181" s="13">
        <v>40919</v>
      </c>
      <c r="C181" s="125"/>
      <c r="D181" s="126"/>
      <c r="E181" s="54" t="s">
        <v>415</v>
      </c>
      <c r="F181" t="s">
        <v>196</v>
      </c>
      <c r="G181" t="s">
        <v>28</v>
      </c>
      <c r="H181" t="s">
        <v>203</v>
      </c>
      <c r="I181" t="s">
        <v>41</v>
      </c>
      <c r="J181" t="s">
        <v>207</v>
      </c>
    </row>
    <row r="182" spans="1:10" ht="12.75">
      <c r="A182" s="75">
        <v>8</v>
      </c>
      <c r="B182" s="13">
        <v>40919</v>
      </c>
      <c r="C182" s="125"/>
      <c r="D182" s="126"/>
      <c r="E182" s="54" t="s">
        <v>415</v>
      </c>
      <c r="F182" t="s">
        <v>196</v>
      </c>
      <c r="G182" t="s">
        <v>28</v>
      </c>
      <c r="H182" t="s">
        <v>203</v>
      </c>
      <c r="I182" t="s">
        <v>41</v>
      </c>
      <c r="J182" t="s">
        <v>206</v>
      </c>
    </row>
    <row r="183" spans="1:10" ht="12.75">
      <c r="A183" s="75">
        <v>10</v>
      </c>
      <c r="B183" s="13">
        <v>40919</v>
      </c>
      <c r="C183" s="125"/>
      <c r="D183" s="126"/>
      <c r="E183" s="54" t="s">
        <v>415</v>
      </c>
      <c r="F183" t="s">
        <v>196</v>
      </c>
      <c r="G183" t="s">
        <v>28</v>
      </c>
      <c r="H183" t="s">
        <v>203</v>
      </c>
      <c r="I183" t="s">
        <v>41</v>
      </c>
      <c r="J183" t="s">
        <v>257</v>
      </c>
    </row>
    <row r="184" spans="1:9" ht="12.75">
      <c r="A184" s="75">
        <v>-2.85</v>
      </c>
      <c r="B184" s="13">
        <v>40919</v>
      </c>
      <c r="C184" s="125"/>
      <c r="D184" s="126"/>
      <c r="E184" s="54" t="s">
        <v>415</v>
      </c>
      <c r="F184" t="s">
        <v>25</v>
      </c>
      <c r="G184" t="s">
        <v>28</v>
      </c>
      <c r="H184" t="s">
        <v>29</v>
      </c>
      <c r="I184" s="23" t="s">
        <v>355</v>
      </c>
    </row>
    <row r="185" spans="1:10" ht="12.75">
      <c r="A185" s="75">
        <v>119</v>
      </c>
      <c r="B185" s="13">
        <v>40921</v>
      </c>
      <c r="C185" s="125"/>
      <c r="D185" s="126"/>
      <c r="E185" s="54" t="s">
        <v>417</v>
      </c>
      <c r="F185" t="s">
        <v>196</v>
      </c>
      <c r="G185" t="s">
        <v>28</v>
      </c>
      <c r="H185" t="s">
        <v>203</v>
      </c>
      <c r="I185" t="s">
        <v>246</v>
      </c>
      <c r="J185" t="s">
        <v>249</v>
      </c>
    </row>
    <row r="186" spans="1:9" ht="12.75">
      <c r="A186" s="75">
        <v>-3.75</v>
      </c>
      <c r="B186" s="13">
        <v>40921</v>
      </c>
      <c r="C186" s="125"/>
      <c r="D186" s="126"/>
      <c r="E186" s="54" t="s">
        <v>417</v>
      </c>
      <c r="F186" t="s">
        <v>25</v>
      </c>
      <c r="G186" t="s">
        <v>28</v>
      </c>
      <c r="H186" t="s">
        <v>29</v>
      </c>
      <c r="I186" s="23" t="s">
        <v>355</v>
      </c>
    </row>
    <row r="187" spans="1:10" ht="12.75">
      <c r="A187" s="75">
        <v>119</v>
      </c>
      <c r="B187" s="13">
        <v>40924</v>
      </c>
      <c r="C187" s="125">
        <f>SUM(A187:A191)</f>
        <v>131.36</v>
      </c>
      <c r="D187" s="126">
        <v>40926</v>
      </c>
      <c r="E187" s="54" t="s">
        <v>418</v>
      </c>
      <c r="F187" t="s">
        <v>196</v>
      </c>
      <c r="G187" t="s">
        <v>28</v>
      </c>
      <c r="H187" t="s">
        <v>203</v>
      </c>
      <c r="I187" t="s">
        <v>246</v>
      </c>
      <c r="J187" t="s">
        <v>249</v>
      </c>
    </row>
    <row r="188" spans="1:9" ht="12.75">
      <c r="A188" s="75">
        <v>5</v>
      </c>
      <c r="B188" s="13">
        <v>40924</v>
      </c>
      <c r="C188" s="125"/>
      <c r="D188" s="126"/>
      <c r="E188" s="54" t="s">
        <v>418</v>
      </c>
      <c r="F188" t="s">
        <v>196</v>
      </c>
      <c r="G188" t="s">
        <v>28</v>
      </c>
      <c r="H188" t="s">
        <v>203</v>
      </c>
      <c r="I188" t="s">
        <v>237</v>
      </c>
    </row>
    <row r="189" spans="1:10" ht="12.75">
      <c r="A189" s="75">
        <v>5</v>
      </c>
      <c r="B189" s="13">
        <v>40924</v>
      </c>
      <c r="C189" s="125"/>
      <c r="D189" s="126"/>
      <c r="E189" s="54" t="s">
        <v>418</v>
      </c>
      <c r="F189" t="s">
        <v>196</v>
      </c>
      <c r="G189" t="s">
        <v>28</v>
      </c>
      <c r="H189" t="s">
        <v>203</v>
      </c>
      <c r="I189" t="s">
        <v>41</v>
      </c>
      <c r="J189" t="s">
        <v>207</v>
      </c>
    </row>
    <row r="190" spans="1:10" ht="12.75">
      <c r="A190" s="75">
        <v>8</v>
      </c>
      <c r="B190" s="13">
        <v>40924</v>
      </c>
      <c r="C190" s="125"/>
      <c r="D190" s="126"/>
      <c r="E190" s="54" t="s">
        <v>418</v>
      </c>
      <c r="F190" t="s">
        <v>196</v>
      </c>
      <c r="G190" t="s">
        <v>28</v>
      </c>
      <c r="H190" t="s">
        <v>203</v>
      </c>
      <c r="I190" t="s">
        <v>41</v>
      </c>
      <c r="J190" t="s">
        <v>206</v>
      </c>
    </row>
    <row r="191" spans="1:9" ht="12.75">
      <c r="A191" s="75">
        <v>-5.64</v>
      </c>
      <c r="B191" s="13">
        <v>40924</v>
      </c>
      <c r="C191" s="125"/>
      <c r="D191" s="126"/>
      <c r="E191" s="54" t="s">
        <v>418</v>
      </c>
      <c r="F191" t="s">
        <v>25</v>
      </c>
      <c r="G191" t="s">
        <v>28</v>
      </c>
      <c r="H191" t="s">
        <v>29</v>
      </c>
      <c r="I191" s="23" t="s">
        <v>355</v>
      </c>
    </row>
    <row r="192" spans="1:10" ht="12.75">
      <c r="A192">
        <v>65</v>
      </c>
      <c r="B192" s="13">
        <v>40927</v>
      </c>
      <c r="C192">
        <v>65</v>
      </c>
      <c r="D192" s="13">
        <v>40927</v>
      </c>
      <c r="E192" s="66" t="s">
        <v>352</v>
      </c>
      <c r="F192" s="73" t="s">
        <v>195</v>
      </c>
      <c r="G192" t="s">
        <v>368</v>
      </c>
      <c r="H192" s="73" t="s">
        <v>397</v>
      </c>
      <c r="I192" s="73" t="s">
        <v>28</v>
      </c>
      <c r="J192" s="73"/>
    </row>
    <row r="193" spans="1:10" ht="13.5" thickBot="1">
      <c r="A193">
        <v>40</v>
      </c>
      <c r="B193" s="13">
        <v>40927</v>
      </c>
      <c r="C193" s="3">
        <v>40</v>
      </c>
      <c r="D193" s="14">
        <v>40927</v>
      </c>
      <c r="E193" s="92" t="s">
        <v>352</v>
      </c>
      <c r="F193" s="73" t="s">
        <v>195</v>
      </c>
      <c r="G193" t="s">
        <v>368</v>
      </c>
      <c r="H193" s="73" t="s">
        <v>397</v>
      </c>
      <c r="I193" s="73" t="s">
        <v>28</v>
      </c>
      <c r="J193" s="73"/>
    </row>
    <row r="194" spans="1:10" ht="12.75">
      <c r="A194">
        <v>238</v>
      </c>
      <c r="B194" s="13">
        <v>40931</v>
      </c>
      <c r="C194">
        <v>238</v>
      </c>
      <c r="D194" s="13">
        <v>40931</v>
      </c>
      <c r="E194" s="66" t="s">
        <v>352</v>
      </c>
      <c r="F194" s="73" t="s">
        <v>195</v>
      </c>
      <c r="G194" t="s">
        <v>368</v>
      </c>
      <c r="H194" s="73" t="s">
        <v>397</v>
      </c>
      <c r="I194" s="73" t="s">
        <v>28</v>
      </c>
      <c r="J194" s="73"/>
    </row>
    <row r="195" spans="1:10" ht="12.75">
      <c r="A195" s="75">
        <v>238</v>
      </c>
      <c r="B195" s="13">
        <v>40921</v>
      </c>
      <c r="C195" s="131">
        <f>SUM(A195:A198)</f>
        <v>293.61</v>
      </c>
      <c r="D195" s="129">
        <v>40931</v>
      </c>
      <c r="E195" s="54" t="s">
        <v>416</v>
      </c>
      <c r="F195" t="s">
        <v>196</v>
      </c>
      <c r="G195" t="s">
        <v>28</v>
      </c>
      <c r="H195" t="s">
        <v>203</v>
      </c>
      <c r="I195" t="s">
        <v>246</v>
      </c>
      <c r="J195" t="s">
        <v>249</v>
      </c>
    </row>
    <row r="196" spans="1:9" ht="12.75">
      <c r="A196" s="75">
        <v>-7.2</v>
      </c>
      <c r="B196" s="13">
        <v>40921</v>
      </c>
      <c r="C196" s="131"/>
      <c r="D196" s="129"/>
      <c r="E196" s="54" t="s">
        <v>416</v>
      </c>
      <c r="F196" t="s">
        <v>25</v>
      </c>
      <c r="G196" t="s">
        <v>28</v>
      </c>
      <c r="H196" t="s">
        <v>29</v>
      </c>
      <c r="I196" s="23" t="s">
        <v>355</v>
      </c>
    </row>
    <row r="197" spans="1:10" ht="12.75">
      <c r="A197" s="75">
        <v>65</v>
      </c>
      <c r="B197" s="13">
        <v>40927</v>
      </c>
      <c r="C197" s="131"/>
      <c r="D197" s="129"/>
      <c r="E197" s="54" t="s">
        <v>419</v>
      </c>
      <c r="F197" t="s">
        <v>196</v>
      </c>
      <c r="G197" t="s">
        <v>28</v>
      </c>
      <c r="H197" t="s">
        <v>203</v>
      </c>
      <c r="I197" t="s">
        <v>246</v>
      </c>
      <c r="J197" t="s">
        <v>255</v>
      </c>
    </row>
    <row r="198" spans="1:9" ht="12.75">
      <c r="A198" s="75">
        <v>-2.19</v>
      </c>
      <c r="B198" s="13">
        <v>40927</v>
      </c>
      <c r="C198" s="131"/>
      <c r="D198" s="129"/>
      <c r="E198" s="54" t="s">
        <v>419</v>
      </c>
      <c r="F198" t="s">
        <v>25</v>
      </c>
      <c r="G198" t="s">
        <v>28</v>
      </c>
      <c r="H198" t="s">
        <v>29</v>
      </c>
      <c r="I198" s="23" t="s">
        <v>355</v>
      </c>
    </row>
    <row r="199" spans="1:10" ht="12.75">
      <c r="A199" s="75">
        <v>119</v>
      </c>
      <c r="B199" s="13">
        <v>40927</v>
      </c>
      <c r="C199" s="127">
        <f>SUM(A199:A200)</f>
        <v>115.25</v>
      </c>
      <c r="D199" s="129">
        <v>40931</v>
      </c>
      <c r="E199" s="54" t="s">
        <v>420</v>
      </c>
      <c r="F199" t="s">
        <v>196</v>
      </c>
      <c r="G199" t="s">
        <v>28</v>
      </c>
      <c r="H199" t="s">
        <v>203</v>
      </c>
      <c r="I199" t="s">
        <v>246</v>
      </c>
      <c r="J199" t="s">
        <v>249</v>
      </c>
    </row>
    <row r="200" spans="1:9" ht="12.75">
      <c r="A200" s="75">
        <v>-3.75</v>
      </c>
      <c r="B200" s="13">
        <v>40927</v>
      </c>
      <c r="C200" s="131"/>
      <c r="D200" s="129"/>
      <c r="E200" s="54" t="s">
        <v>421</v>
      </c>
      <c r="F200" t="s">
        <v>25</v>
      </c>
      <c r="G200" t="s">
        <v>28</v>
      </c>
      <c r="H200" t="s">
        <v>29</v>
      </c>
      <c r="I200" s="23" t="s">
        <v>355</v>
      </c>
    </row>
    <row r="201" spans="1:10" ht="12.75">
      <c r="A201">
        <v>119</v>
      </c>
      <c r="B201" s="13">
        <v>40934</v>
      </c>
      <c r="C201">
        <v>119</v>
      </c>
      <c r="D201" s="13">
        <v>40934</v>
      </c>
      <c r="E201" s="66" t="s">
        <v>352</v>
      </c>
      <c r="F201" s="73" t="s">
        <v>195</v>
      </c>
      <c r="G201" t="s">
        <v>368</v>
      </c>
      <c r="H201" s="73" t="s">
        <v>397</v>
      </c>
      <c r="I201" s="73" t="s">
        <v>28</v>
      </c>
      <c r="J201" s="73"/>
    </row>
    <row r="202" spans="1:10" ht="12.75">
      <c r="A202">
        <v>33</v>
      </c>
      <c r="B202" s="13">
        <v>40934</v>
      </c>
      <c r="C202">
        <v>33</v>
      </c>
      <c r="D202" s="13">
        <v>40934</v>
      </c>
      <c r="E202" s="66" t="s">
        <v>352</v>
      </c>
      <c r="F202" s="73" t="s">
        <v>195</v>
      </c>
      <c r="G202" t="s">
        <v>368</v>
      </c>
      <c r="H202" s="73" t="s">
        <v>397</v>
      </c>
      <c r="I202" s="73" t="s">
        <v>28</v>
      </c>
      <c r="J202" s="73"/>
    </row>
    <row r="203" spans="1:10" ht="12.75">
      <c r="A203" s="75">
        <v>65</v>
      </c>
      <c r="B203" s="13">
        <v>40932</v>
      </c>
      <c r="C203" s="127">
        <f>SUM(A203:A204)</f>
        <v>62.81</v>
      </c>
      <c r="D203" s="129">
        <v>40931</v>
      </c>
      <c r="E203" s="54" t="s">
        <v>422</v>
      </c>
      <c r="F203" t="s">
        <v>196</v>
      </c>
      <c r="G203" t="s">
        <v>28</v>
      </c>
      <c r="H203" t="s">
        <v>203</v>
      </c>
      <c r="I203" t="s">
        <v>246</v>
      </c>
      <c r="J203" t="s">
        <v>255</v>
      </c>
    </row>
    <row r="204" spans="1:9" ht="12.75">
      <c r="A204">
        <v>-2.19</v>
      </c>
      <c r="B204" s="13">
        <v>40932</v>
      </c>
      <c r="C204" s="131"/>
      <c r="D204" s="129"/>
      <c r="E204" s="54" t="s">
        <v>422</v>
      </c>
      <c r="F204" t="s">
        <v>25</v>
      </c>
      <c r="G204" t="s">
        <v>28</v>
      </c>
      <c r="H204" t="s">
        <v>29</v>
      </c>
      <c r="I204" s="23" t="s">
        <v>355</v>
      </c>
    </row>
    <row r="205" spans="1:10" ht="12.75">
      <c r="A205">
        <v>130</v>
      </c>
      <c r="B205" s="13">
        <v>40935</v>
      </c>
      <c r="C205">
        <v>130</v>
      </c>
      <c r="D205" s="13">
        <v>40935</v>
      </c>
      <c r="E205" s="66" t="s">
        <v>352</v>
      </c>
      <c r="F205" s="73" t="s">
        <v>195</v>
      </c>
      <c r="G205" t="s">
        <v>368</v>
      </c>
      <c r="H205" s="73" t="s">
        <v>397</v>
      </c>
      <c r="I205" s="73" t="s">
        <v>28</v>
      </c>
      <c r="J205" s="73"/>
    </row>
    <row r="206" spans="1:10" ht="12.75">
      <c r="A206">
        <v>73</v>
      </c>
      <c r="B206" s="13">
        <v>40935</v>
      </c>
      <c r="C206">
        <v>73</v>
      </c>
      <c r="D206" s="13">
        <v>40935</v>
      </c>
      <c r="E206" s="66" t="s">
        <v>352</v>
      </c>
      <c r="F206" s="73" t="s">
        <v>195</v>
      </c>
      <c r="G206" t="s">
        <v>368</v>
      </c>
      <c r="H206" s="73" t="s">
        <v>397</v>
      </c>
      <c r="I206" s="73" t="s">
        <v>28</v>
      </c>
      <c r="J206" s="73"/>
    </row>
    <row r="207" spans="1:10" ht="12.75">
      <c r="A207">
        <v>65</v>
      </c>
      <c r="B207" s="13">
        <v>40935</v>
      </c>
      <c r="C207">
        <v>65</v>
      </c>
      <c r="D207" s="13">
        <v>40935</v>
      </c>
      <c r="E207" s="66" t="s">
        <v>352</v>
      </c>
      <c r="F207" s="73" t="s">
        <v>195</v>
      </c>
      <c r="G207" t="s">
        <v>368</v>
      </c>
      <c r="H207" s="73" t="s">
        <v>397</v>
      </c>
      <c r="I207" s="73" t="s">
        <v>28</v>
      </c>
      <c r="J207" s="73"/>
    </row>
    <row r="208" spans="1:10" ht="12.75">
      <c r="A208">
        <v>20</v>
      </c>
      <c r="B208" s="13">
        <v>40938</v>
      </c>
      <c r="C208">
        <v>20</v>
      </c>
      <c r="D208" s="13">
        <v>40938</v>
      </c>
      <c r="E208" s="66" t="s">
        <v>352</v>
      </c>
      <c r="F208" s="73" t="s">
        <v>195</v>
      </c>
      <c r="G208" t="s">
        <v>368</v>
      </c>
      <c r="H208" s="73" t="s">
        <v>397</v>
      </c>
      <c r="I208" s="73" t="s">
        <v>28</v>
      </c>
      <c r="J208" s="73"/>
    </row>
    <row r="209" spans="1:10" ht="12.75">
      <c r="A209" s="75">
        <v>119</v>
      </c>
      <c r="B209" s="13">
        <v>40933</v>
      </c>
      <c r="C209" s="131">
        <f>SUM(A209:A212)</f>
        <v>230.5</v>
      </c>
      <c r="D209" s="129">
        <v>40938</v>
      </c>
      <c r="E209" s="54" t="s">
        <v>425</v>
      </c>
      <c r="F209" t="s">
        <v>196</v>
      </c>
      <c r="G209" t="s">
        <v>28</v>
      </c>
      <c r="H209" t="s">
        <v>203</v>
      </c>
      <c r="I209" t="s">
        <v>246</v>
      </c>
      <c r="J209" t="s">
        <v>249</v>
      </c>
    </row>
    <row r="210" spans="1:9" ht="12.75">
      <c r="A210" s="75">
        <v>-3.75</v>
      </c>
      <c r="B210" s="13">
        <v>40933</v>
      </c>
      <c r="C210" s="131"/>
      <c r="D210" s="129"/>
      <c r="E210" s="54" t="s">
        <v>425</v>
      </c>
      <c r="F210" t="s">
        <v>25</v>
      </c>
      <c r="G210" t="s">
        <v>28</v>
      </c>
      <c r="H210" t="s">
        <v>29</v>
      </c>
      <c r="I210" s="23" t="s">
        <v>355</v>
      </c>
    </row>
    <row r="211" spans="1:10" ht="12.75">
      <c r="A211" s="75">
        <v>119</v>
      </c>
      <c r="B211" s="13">
        <v>40935</v>
      </c>
      <c r="C211" s="131"/>
      <c r="D211" s="129"/>
      <c r="E211" s="54" t="s">
        <v>423</v>
      </c>
      <c r="F211" t="s">
        <v>196</v>
      </c>
      <c r="G211" t="s">
        <v>28</v>
      </c>
      <c r="H211" t="s">
        <v>203</v>
      </c>
      <c r="I211" t="s">
        <v>246</v>
      </c>
      <c r="J211" t="s">
        <v>249</v>
      </c>
    </row>
    <row r="212" spans="1:9" ht="12.75">
      <c r="A212" s="75">
        <v>-3.75</v>
      </c>
      <c r="B212" s="13">
        <v>40935</v>
      </c>
      <c r="C212" s="131"/>
      <c r="D212" s="129"/>
      <c r="E212" s="54" t="s">
        <v>424</v>
      </c>
      <c r="F212" t="s">
        <v>25</v>
      </c>
      <c r="G212" t="s">
        <v>28</v>
      </c>
      <c r="H212" t="s">
        <v>29</v>
      </c>
      <c r="I212" s="23" t="s">
        <v>355</v>
      </c>
    </row>
    <row r="213" spans="1:10" ht="12.75">
      <c r="A213" s="75">
        <v>238</v>
      </c>
      <c r="B213" s="13">
        <v>40936</v>
      </c>
      <c r="C213" s="127">
        <f>SUM(A213:A214)</f>
        <v>230.8</v>
      </c>
      <c r="D213" s="129">
        <v>40938</v>
      </c>
      <c r="E213" s="54" t="s">
        <v>426</v>
      </c>
      <c r="F213" t="s">
        <v>196</v>
      </c>
      <c r="G213" t="s">
        <v>28</v>
      </c>
      <c r="H213" t="s">
        <v>203</v>
      </c>
      <c r="I213" t="s">
        <v>246</v>
      </c>
      <c r="J213" t="s">
        <v>249</v>
      </c>
    </row>
    <row r="214" spans="1:9" ht="12.75">
      <c r="A214" s="75">
        <v>-7.2</v>
      </c>
      <c r="B214" s="13">
        <v>40936</v>
      </c>
      <c r="C214" s="131"/>
      <c r="D214" s="129"/>
      <c r="E214" s="54" t="s">
        <v>426</v>
      </c>
      <c r="F214" t="s">
        <v>25</v>
      </c>
      <c r="G214" t="s">
        <v>28</v>
      </c>
      <c r="H214" t="s">
        <v>29</v>
      </c>
      <c r="I214" s="23" t="s">
        <v>355</v>
      </c>
    </row>
    <row r="215" spans="1:10" ht="12.75">
      <c r="A215">
        <v>157</v>
      </c>
      <c r="B215" s="13">
        <v>40942</v>
      </c>
      <c r="C215">
        <v>157</v>
      </c>
      <c r="D215" s="13">
        <v>40942</v>
      </c>
      <c r="E215" s="66" t="s">
        <v>352</v>
      </c>
      <c r="F215" s="73" t="s">
        <v>195</v>
      </c>
      <c r="G215" t="s">
        <v>368</v>
      </c>
      <c r="H215" s="73" t="s">
        <v>397</v>
      </c>
      <c r="I215" s="73" t="s">
        <v>28</v>
      </c>
      <c r="J215" s="73"/>
    </row>
    <row r="216" spans="1:10" ht="12.75">
      <c r="A216">
        <v>119</v>
      </c>
      <c r="B216" s="13">
        <v>40942</v>
      </c>
      <c r="C216">
        <v>119</v>
      </c>
      <c r="D216" s="13">
        <v>40942</v>
      </c>
      <c r="E216" s="66" t="s">
        <v>352</v>
      </c>
      <c r="F216" s="73" t="s">
        <v>195</v>
      </c>
      <c r="G216" t="s">
        <v>368</v>
      </c>
      <c r="H216" s="73" t="s">
        <v>397</v>
      </c>
      <c r="I216" s="73" t="s">
        <v>28</v>
      </c>
      <c r="J216" s="73"/>
    </row>
    <row r="217" spans="1:10" ht="12.75">
      <c r="A217">
        <v>65</v>
      </c>
      <c r="B217" s="13">
        <v>40942</v>
      </c>
      <c r="C217">
        <v>65</v>
      </c>
      <c r="D217" s="13">
        <v>40942</v>
      </c>
      <c r="E217" s="66" t="s">
        <v>352</v>
      </c>
      <c r="F217" s="73" t="s">
        <v>195</v>
      </c>
      <c r="G217" t="s">
        <v>368</v>
      </c>
      <c r="H217" s="73" t="s">
        <v>397</v>
      </c>
      <c r="I217" s="73" t="s">
        <v>28</v>
      </c>
      <c r="J217" s="73"/>
    </row>
    <row r="218" spans="1:10" ht="12.75">
      <c r="A218" s="75">
        <v>65</v>
      </c>
      <c r="B218" s="13">
        <v>40936</v>
      </c>
      <c r="C218" s="132">
        <f>SUM(A218:A235)</f>
        <v>575.93</v>
      </c>
      <c r="D218" s="126">
        <v>40942</v>
      </c>
      <c r="E218" s="54" t="s">
        <v>427</v>
      </c>
      <c r="F218" t="s">
        <v>196</v>
      </c>
      <c r="G218" t="s">
        <v>28</v>
      </c>
      <c r="H218" t="s">
        <v>203</v>
      </c>
      <c r="I218" t="s">
        <v>246</v>
      </c>
      <c r="J218" t="s">
        <v>255</v>
      </c>
    </row>
    <row r="219" spans="1:9" ht="12.75">
      <c r="A219">
        <v>-2.19</v>
      </c>
      <c r="B219" s="13">
        <v>40936</v>
      </c>
      <c r="C219" s="125"/>
      <c r="D219" s="126"/>
      <c r="E219" s="54" t="s">
        <v>427</v>
      </c>
      <c r="F219" t="s">
        <v>25</v>
      </c>
      <c r="G219" t="s">
        <v>28</v>
      </c>
      <c r="H219" t="s">
        <v>29</v>
      </c>
      <c r="I219" s="23" t="s">
        <v>355</v>
      </c>
    </row>
    <row r="220" spans="1:10" ht="12.75">
      <c r="A220" s="75">
        <v>119</v>
      </c>
      <c r="B220" s="13">
        <v>40939</v>
      </c>
      <c r="C220" s="125"/>
      <c r="D220" s="126"/>
      <c r="E220" s="54" t="s">
        <v>428</v>
      </c>
      <c r="F220" t="s">
        <v>196</v>
      </c>
      <c r="G220" t="s">
        <v>28</v>
      </c>
      <c r="H220" t="s">
        <v>203</v>
      </c>
      <c r="I220" t="s">
        <v>246</v>
      </c>
      <c r="J220" t="s">
        <v>249</v>
      </c>
    </row>
    <row r="221" spans="1:10" ht="12.75">
      <c r="A221" s="75">
        <v>5</v>
      </c>
      <c r="B221" s="13">
        <v>40939</v>
      </c>
      <c r="C221" s="125"/>
      <c r="D221" s="126"/>
      <c r="E221" s="54" t="s">
        <v>428</v>
      </c>
      <c r="F221" t="s">
        <v>196</v>
      </c>
      <c r="G221" t="s">
        <v>28</v>
      </c>
      <c r="H221" t="s">
        <v>203</v>
      </c>
      <c r="I221" t="s">
        <v>41</v>
      </c>
      <c r="J221" t="s">
        <v>207</v>
      </c>
    </row>
    <row r="222" spans="1:10" ht="12.75">
      <c r="A222" s="75">
        <v>8</v>
      </c>
      <c r="B222" s="13">
        <v>40939</v>
      </c>
      <c r="C222" s="125"/>
      <c r="D222" s="126"/>
      <c r="E222" s="54" t="s">
        <v>428</v>
      </c>
      <c r="F222" t="s">
        <v>196</v>
      </c>
      <c r="G222" t="s">
        <v>28</v>
      </c>
      <c r="H222" t="s">
        <v>203</v>
      </c>
      <c r="I222" t="s">
        <v>41</v>
      </c>
      <c r="J222" t="s">
        <v>206</v>
      </c>
    </row>
    <row r="223" spans="1:9" ht="12.75">
      <c r="A223" s="75">
        <v>-4.13</v>
      </c>
      <c r="B223" s="13">
        <v>40939</v>
      </c>
      <c r="C223" s="125"/>
      <c r="D223" s="126"/>
      <c r="E223" s="54" t="s">
        <v>428</v>
      </c>
      <c r="F223" t="s">
        <v>25</v>
      </c>
      <c r="G223" t="s">
        <v>28</v>
      </c>
      <c r="H223" t="s">
        <v>29</v>
      </c>
      <c r="I223" s="23" t="s">
        <v>355</v>
      </c>
    </row>
    <row r="224" spans="1:10" ht="12.75">
      <c r="A224" s="75">
        <v>65</v>
      </c>
      <c r="B224" s="13">
        <v>40939</v>
      </c>
      <c r="C224" s="125"/>
      <c r="D224" s="126"/>
      <c r="E224" s="54" t="s">
        <v>429</v>
      </c>
      <c r="F224" t="s">
        <v>196</v>
      </c>
      <c r="G224" t="s">
        <v>28</v>
      </c>
      <c r="H224" t="s">
        <v>203</v>
      </c>
      <c r="I224" t="s">
        <v>246</v>
      </c>
      <c r="J224" t="s">
        <v>255</v>
      </c>
    </row>
    <row r="225" spans="1:9" ht="12.75">
      <c r="A225" s="75">
        <v>5</v>
      </c>
      <c r="B225" s="13">
        <v>40939</v>
      </c>
      <c r="C225" s="125"/>
      <c r="D225" s="126"/>
      <c r="E225" s="54" t="s">
        <v>429</v>
      </c>
      <c r="F225" t="s">
        <v>196</v>
      </c>
      <c r="G225" t="s">
        <v>28</v>
      </c>
      <c r="H225" t="s">
        <v>203</v>
      </c>
      <c r="I225" t="s">
        <v>237</v>
      </c>
    </row>
    <row r="226" spans="1:10" ht="12.75">
      <c r="A226" s="75">
        <v>12</v>
      </c>
      <c r="B226" s="13">
        <v>40939</v>
      </c>
      <c r="C226" s="125"/>
      <c r="D226" s="126"/>
      <c r="E226" s="54" t="s">
        <v>429</v>
      </c>
      <c r="F226" t="s">
        <v>196</v>
      </c>
      <c r="G226" t="s">
        <v>28</v>
      </c>
      <c r="H226" t="s">
        <v>203</v>
      </c>
      <c r="I226" t="s">
        <v>41</v>
      </c>
      <c r="J226" t="s">
        <v>258</v>
      </c>
    </row>
    <row r="227" spans="1:9" ht="12.75">
      <c r="A227" s="75">
        <v>-2.68</v>
      </c>
      <c r="B227" s="13">
        <v>40939</v>
      </c>
      <c r="C227" s="125"/>
      <c r="D227" s="126"/>
      <c r="E227" s="54" t="s">
        <v>429</v>
      </c>
      <c r="F227" t="s">
        <v>25</v>
      </c>
      <c r="G227" t="s">
        <v>28</v>
      </c>
      <c r="H227" t="s">
        <v>29</v>
      </c>
      <c r="I227" s="23" t="s">
        <v>355</v>
      </c>
    </row>
    <row r="228" spans="1:10" ht="12.75">
      <c r="A228" s="75">
        <v>119</v>
      </c>
      <c r="B228" s="13">
        <v>40939</v>
      </c>
      <c r="C228" s="125"/>
      <c r="D228" s="126"/>
      <c r="E228" s="54" t="s">
        <v>430</v>
      </c>
      <c r="F228" t="s">
        <v>196</v>
      </c>
      <c r="G228" t="s">
        <v>28</v>
      </c>
      <c r="H228" t="s">
        <v>203</v>
      </c>
      <c r="I228" t="s">
        <v>246</v>
      </c>
      <c r="J228" t="s">
        <v>249</v>
      </c>
    </row>
    <row r="229" spans="1:9" ht="12.75">
      <c r="A229" s="75">
        <v>-3.75</v>
      </c>
      <c r="B229" s="13">
        <v>40939</v>
      </c>
      <c r="C229" s="125"/>
      <c r="D229" s="126"/>
      <c r="E229" s="54" t="s">
        <v>430</v>
      </c>
      <c r="F229" t="s">
        <v>25</v>
      </c>
      <c r="G229" t="s">
        <v>28</v>
      </c>
      <c r="H229" t="s">
        <v>29</v>
      </c>
      <c r="I229" s="23" t="s">
        <v>355</v>
      </c>
    </row>
    <row r="230" spans="1:10" ht="12.75">
      <c r="A230" s="75">
        <v>65</v>
      </c>
      <c r="B230" s="13">
        <v>40940</v>
      </c>
      <c r="C230" s="125"/>
      <c r="D230" s="126"/>
      <c r="E230" s="54" t="s">
        <v>431</v>
      </c>
      <c r="F230" t="s">
        <v>196</v>
      </c>
      <c r="G230" t="s">
        <v>28</v>
      </c>
      <c r="H230" t="s">
        <v>203</v>
      </c>
      <c r="I230" t="s">
        <v>246</v>
      </c>
      <c r="J230" t="s">
        <v>255</v>
      </c>
    </row>
    <row r="231" spans="1:9" ht="12.75">
      <c r="A231">
        <v>-2.19</v>
      </c>
      <c r="B231" s="13">
        <v>40940</v>
      </c>
      <c r="C231" s="125"/>
      <c r="D231" s="126"/>
      <c r="E231" s="54" t="s">
        <v>431</v>
      </c>
      <c r="F231" t="s">
        <v>25</v>
      </c>
      <c r="G231" t="s">
        <v>28</v>
      </c>
      <c r="H231" t="s">
        <v>29</v>
      </c>
      <c r="I231" s="23" t="s">
        <v>355</v>
      </c>
    </row>
    <row r="232" spans="1:10" ht="12.75">
      <c r="A232" s="75">
        <v>119</v>
      </c>
      <c r="B232" s="13">
        <v>40940</v>
      </c>
      <c r="C232" s="125"/>
      <c r="D232" s="126"/>
      <c r="E232" s="54" t="s">
        <v>432</v>
      </c>
      <c r="F232" t="s">
        <v>196</v>
      </c>
      <c r="G232" t="s">
        <v>28</v>
      </c>
      <c r="H232" t="s">
        <v>203</v>
      </c>
      <c r="I232" t="s">
        <v>246</v>
      </c>
      <c r="J232" t="s">
        <v>249</v>
      </c>
    </row>
    <row r="233" spans="1:10" ht="12.75">
      <c r="A233" s="75">
        <v>5</v>
      </c>
      <c r="B233" s="13">
        <v>40940</v>
      </c>
      <c r="C233" s="125"/>
      <c r="D233" s="126"/>
      <c r="E233" s="54" t="s">
        <v>432</v>
      </c>
      <c r="F233" t="s">
        <v>196</v>
      </c>
      <c r="G233" t="s">
        <v>28</v>
      </c>
      <c r="H233" t="s">
        <v>203</v>
      </c>
      <c r="I233" t="s">
        <v>41</v>
      </c>
      <c r="J233" t="s">
        <v>207</v>
      </c>
    </row>
    <row r="234" spans="1:10" ht="12.75">
      <c r="A234" s="75">
        <v>8</v>
      </c>
      <c r="B234" s="13">
        <v>40940</v>
      </c>
      <c r="C234" s="125"/>
      <c r="D234" s="126"/>
      <c r="E234" s="54" t="s">
        <v>432</v>
      </c>
      <c r="F234" t="s">
        <v>196</v>
      </c>
      <c r="G234" t="s">
        <v>28</v>
      </c>
      <c r="H234" t="s">
        <v>203</v>
      </c>
      <c r="I234" t="s">
        <v>41</v>
      </c>
      <c r="J234" t="s">
        <v>206</v>
      </c>
    </row>
    <row r="235" spans="1:9" ht="12.75">
      <c r="A235" s="75">
        <v>-4.13</v>
      </c>
      <c r="B235" s="13">
        <v>40940</v>
      </c>
      <c r="C235" s="125"/>
      <c r="D235" s="126"/>
      <c r="E235" s="54" t="s">
        <v>432</v>
      </c>
      <c r="F235" t="s">
        <v>25</v>
      </c>
      <c r="G235" t="s">
        <v>28</v>
      </c>
      <c r="H235" t="s">
        <v>29</v>
      </c>
      <c r="I235" s="23" t="s">
        <v>355</v>
      </c>
    </row>
    <row r="236" spans="1:10" ht="12.75">
      <c r="A236">
        <v>134</v>
      </c>
      <c r="B236" s="13">
        <v>40946</v>
      </c>
      <c r="C236">
        <v>134</v>
      </c>
      <c r="D236" s="13">
        <v>40946</v>
      </c>
      <c r="E236" s="66" t="s">
        <v>352</v>
      </c>
      <c r="F236" s="73" t="s">
        <v>195</v>
      </c>
      <c r="G236" t="s">
        <v>368</v>
      </c>
      <c r="H236" s="73" t="s">
        <v>397</v>
      </c>
      <c r="I236" s="73" t="s">
        <v>28</v>
      </c>
      <c r="J236" s="73"/>
    </row>
    <row r="237" spans="1:10" ht="12.75">
      <c r="A237" s="75">
        <v>119</v>
      </c>
      <c r="B237" s="13">
        <v>40940</v>
      </c>
      <c r="C237" s="125">
        <f>SUM(A237:A244)</f>
        <v>281.65999999999997</v>
      </c>
      <c r="D237" s="126">
        <v>40948</v>
      </c>
      <c r="E237" s="54" t="s">
        <v>434</v>
      </c>
      <c r="F237" t="s">
        <v>196</v>
      </c>
      <c r="G237" t="s">
        <v>28</v>
      </c>
      <c r="H237" t="s">
        <v>203</v>
      </c>
      <c r="I237" t="s">
        <v>246</v>
      </c>
      <c r="J237" t="s">
        <v>249</v>
      </c>
    </row>
    <row r="238" spans="1:9" ht="12.75">
      <c r="A238" s="75">
        <v>-3.75</v>
      </c>
      <c r="B238" s="13">
        <v>40940</v>
      </c>
      <c r="C238" s="125"/>
      <c r="D238" s="126"/>
      <c r="E238" s="54" t="s">
        <v>434</v>
      </c>
      <c r="F238" t="s">
        <v>25</v>
      </c>
      <c r="G238" t="s">
        <v>28</v>
      </c>
      <c r="H238" t="s">
        <v>29</v>
      </c>
      <c r="I238" s="23" t="s">
        <v>355</v>
      </c>
    </row>
    <row r="239" spans="1:10" ht="12.75">
      <c r="A239" s="75">
        <v>5</v>
      </c>
      <c r="B239" s="13">
        <v>40945</v>
      </c>
      <c r="C239" s="125"/>
      <c r="D239" s="126"/>
      <c r="E239" s="54" t="s">
        <v>435</v>
      </c>
      <c r="F239" t="s">
        <v>196</v>
      </c>
      <c r="G239" t="s">
        <v>28</v>
      </c>
      <c r="H239" t="s">
        <v>203</v>
      </c>
      <c r="I239" t="s">
        <v>41</v>
      </c>
      <c r="J239" t="s">
        <v>207</v>
      </c>
    </row>
    <row r="240" spans="1:10" ht="12.75">
      <c r="A240" s="75">
        <v>8</v>
      </c>
      <c r="B240" s="13">
        <v>40945</v>
      </c>
      <c r="C240" s="125"/>
      <c r="D240" s="126"/>
      <c r="E240" s="54" t="s">
        <v>435</v>
      </c>
      <c r="F240" t="s">
        <v>196</v>
      </c>
      <c r="G240" t="s">
        <v>28</v>
      </c>
      <c r="H240" t="s">
        <v>203</v>
      </c>
      <c r="I240" t="s">
        <v>41</v>
      </c>
      <c r="J240" t="s">
        <v>206</v>
      </c>
    </row>
    <row r="241" spans="1:10" ht="12.75">
      <c r="A241" s="77">
        <v>30</v>
      </c>
      <c r="B241" s="13">
        <v>40945</v>
      </c>
      <c r="C241" s="125"/>
      <c r="D241" s="126"/>
      <c r="E241" s="54" t="s">
        <v>435</v>
      </c>
      <c r="F241" t="s">
        <v>196</v>
      </c>
      <c r="G241" t="s">
        <v>28</v>
      </c>
      <c r="H241" t="s">
        <v>203</v>
      </c>
      <c r="I241" t="s">
        <v>41</v>
      </c>
      <c r="J241" t="s">
        <v>259</v>
      </c>
    </row>
    <row r="242" spans="1:9" ht="12.75">
      <c r="A242" s="75">
        <v>-1.55</v>
      </c>
      <c r="B242" s="13">
        <v>40945</v>
      </c>
      <c r="C242" s="125"/>
      <c r="D242" s="126"/>
      <c r="E242" s="54" t="s">
        <v>435</v>
      </c>
      <c r="F242" t="s">
        <v>25</v>
      </c>
      <c r="G242" t="s">
        <v>28</v>
      </c>
      <c r="H242" t="s">
        <v>29</v>
      </c>
      <c r="I242" s="23" t="s">
        <v>355</v>
      </c>
    </row>
    <row r="243" spans="1:10" ht="12.75">
      <c r="A243" s="75">
        <v>129</v>
      </c>
      <c r="B243" s="13">
        <v>40946</v>
      </c>
      <c r="C243" s="125"/>
      <c r="D243" s="126"/>
      <c r="E243" s="54" t="s">
        <v>436</v>
      </c>
      <c r="F243" t="s">
        <v>196</v>
      </c>
      <c r="G243" t="s">
        <v>28</v>
      </c>
      <c r="H243" t="s">
        <v>203</v>
      </c>
      <c r="I243" t="s">
        <v>246</v>
      </c>
      <c r="J243" t="s">
        <v>249</v>
      </c>
    </row>
    <row r="244" spans="1:9" ht="12.75">
      <c r="A244" s="75">
        <v>-4.04</v>
      </c>
      <c r="B244" s="13">
        <v>40946</v>
      </c>
      <c r="C244" s="125"/>
      <c r="D244" s="126"/>
      <c r="E244" s="54" t="s">
        <v>436</v>
      </c>
      <c r="F244" t="s">
        <v>25</v>
      </c>
      <c r="G244" t="s">
        <v>28</v>
      </c>
      <c r="H244" t="s">
        <v>29</v>
      </c>
      <c r="I244" s="23" t="s">
        <v>355</v>
      </c>
    </row>
    <row r="245" spans="1:10" ht="12.75">
      <c r="A245" s="98">
        <v>2000</v>
      </c>
      <c r="B245" s="102">
        <v>40952</v>
      </c>
      <c r="C245" s="98">
        <v>2000</v>
      </c>
      <c r="D245" s="102">
        <v>40952</v>
      </c>
      <c r="E245" s="112" t="s">
        <v>352</v>
      </c>
      <c r="F245" s="98" t="s">
        <v>34</v>
      </c>
      <c r="G245" s="73"/>
      <c r="H245" s="73"/>
      <c r="I245" s="73"/>
      <c r="J245" s="73"/>
    </row>
    <row r="246" spans="1:10" ht="12.75">
      <c r="A246">
        <v>2000</v>
      </c>
      <c r="B246" s="13">
        <v>40953</v>
      </c>
      <c r="C246" s="125">
        <v>2010</v>
      </c>
      <c r="D246" s="126">
        <v>40953</v>
      </c>
      <c r="E246" s="54" t="s">
        <v>372</v>
      </c>
      <c r="F246" s="73" t="s">
        <v>195</v>
      </c>
      <c r="G246" t="s">
        <v>368</v>
      </c>
      <c r="H246" s="73" t="s">
        <v>397</v>
      </c>
      <c r="I246" s="73" t="s">
        <v>28</v>
      </c>
      <c r="J246" s="73"/>
    </row>
    <row r="247" spans="1:9" ht="12.75">
      <c r="A247">
        <v>10</v>
      </c>
      <c r="B247" s="13">
        <v>40953</v>
      </c>
      <c r="C247" s="125"/>
      <c r="D247" s="126"/>
      <c r="E247" s="54" t="s">
        <v>373</v>
      </c>
      <c r="F247" t="s">
        <v>195</v>
      </c>
      <c r="G247" t="s">
        <v>94</v>
      </c>
      <c r="H247" t="s">
        <v>95</v>
      </c>
      <c r="I247" t="s">
        <v>28</v>
      </c>
    </row>
    <row r="248" spans="1:10" ht="12.75">
      <c r="A248">
        <v>169</v>
      </c>
      <c r="B248" s="13">
        <v>40951</v>
      </c>
      <c r="C248" s="127">
        <f>SUM(A248:A249)</f>
        <v>163.8</v>
      </c>
      <c r="D248" s="129">
        <v>40953</v>
      </c>
      <c r="E248" s="54" t="s">
        <v>437</v>
      </c>
      <c r="F248" t="s">
        <v>196</v>
      </c>
      <c r="G248" t="s">
        <v>28</v>
      </c>
      <c r="H248" t="s">
        <v>203</v>
      </c>
      <c r="I248" t="s">
        <v>246</v>
      </c>
      <c r="J248" t="s">
        <v>247</v>
      </c>
    </row>
    <row r="249" spans="1:9" ht="12.75">
      <c r="A249">
        <v>-5.2</v>
      </c>
      <c r="B249" s="13">
        <v>40951</v>
      </c>
      <c r="C249" s="131"/>
      <c r="D249" s="129"/>
      <c r="E249" s="54" t="s">
        <v>437</v>
      </c>
      <c r="F249" t="s">
        <v>25</v>
      </c>
      <c r="G249" t="s">
        <v>28</v>
      </c>
      <c r="H249" t="s">
        <v>29</v>
      </c>
      <c r="I249" s="23" t="s">
        <v>355</v>
      </c>
    </row>
    <row r="250" spans="1:10" ht="12.75">
      <c r="A250">
        <v>129</v>
      </c>
      <c r="B250" s="13">
        <v>40951</v>
      </c>
      <c r="C250" s="127">
        <f>SUM(A250:A251)</f>
        <v>124.96</v>
      </c>
      <c r="D250" s="129">
        <v>40953</v>
      </c>
      <c r="E250" s="54" t="s">
        <v>438</v>
      </c>
      <c r="F250" t="s">
        <v>196</v>
      </c>
      <c r="G250" t="s">
        <v>28</v>
      </c>
      <c r="H250" t="s">
        <v>203</v>
      </c>
      <c r="I250" t="s">
        <v>246</v>
      </c>
      <c r="J250" t="s">
        <v>249</v>
      </c>
    </row>
    <row r="251" spans="1:9" ht="12.75">
      <c r="A251">
        <v>-4.04</v>
      </c>
      <c r="B251" s="13">
        <v>40951</v>
      </c>
      <c r="C251" s="131"/>
      <c r="D251" s="129"/>
      <c r="E251" s="54" t="s">
        <v>438</v>
      </c>
      <c r="F251" t="s">
        <v>25</v>
      </c>
      <c r="G251" t="s">
        <v>28</v>
      </c>
      <c r="H251" t="s">
        <v>29</v>
      </c>
      <c r="I251" s="23" t="s">
        <v>355</v>
      </c>
    </row>
    <row r="252" spans="1:10" ht="12.75">
      <c r="A252">
        <v>169</v>
      </c>
      <c r="B252" s="13">
        <v>40953</v>
      </c>
      <c r="C252" s="127">
        <f>SUM(A252:A253)</f>
        <v>163.8</v>
      </c>
      <c r="D252" s="129">
        <v>40955</v>
      </c>
      <c r="E252" s="54" t="s">
        <v>439</v>
      </c>
      <c r="F252" t="s">
        <v>196</v>
      </c>
      <c r="G252" t="s">
        <v>28</v>
      </c>
      <c r="H252" t="s">
        <v>203</v>
      </c>
      <c r="I252" t="s">
        <v>246</v>
      </c>
      <c r="J252" t="s">
        <v>247</v>
      </c>
    </row>
    <row r="253" spans="1:9" ht="12.75">
      <c r="A253">
        <v>-5.2</v>
      </c>
      <c r="B253" s="13">
        <v>40953</v>
      </c>
      <c r="C253" s="131"/>
      <c r="D253" s="129"/>
      <c r="E253" s="54" t="s">
        <v>439</v>
      </c>
      <c r="F253" t="s">
        <v>25</v>
      </c>
      <c r="G253" t="s">
        <v>28</v>
      </c>
      <c r="H253" t="s">
        <v>29</v>
      </c>
      <c r="I253" s="23" t="s">
        <v>355</v>
      </c>
    </row>
    <row r="254" spans="1:10" ht="12.75">
      <c r="A254">
        <v>169</v>
      </c>
      <c r="B254" s="13">
        <v>40956</v>
      </c>
      <c r="C254">
        <v>169</v>
      </c>
      <c r="D254" s="13">
        <v>40956</v>
      </c>
      <c r="E254" s="66" t="s">
        <v>352</v>
      </c>
      <c r="F254" s="73" t="s">
        <v>195</v>
      </c>
      <c r="G254" t="s">
        <v>368</v>
      </c>
      <c r="H254" s="73" t="s">
        <v>397</v>
      </c>
      <c r="I254" s="73" t="s">
        <v>28</v>
      </c>
      <c r="J254" s="73"/>
    </row>
    <row r="255" spans="1:10" ht="12.75">
      <c r="A255">
        <v>169</v>
      </c>
      <c r="B255" s="13">
        <v>40954</v>
      </c>
      <c r="C255" s="127">
        <f>SUM(A255:A256)</f>
        <v>163.8</v>
      </c>
      <c r="D255" s="129">
        <v>40956</v>
      </c>
      <c r="E255" s="54" t="s">
        <v>440</v>
      </c>
      <c r="F255" t="s">
        <v>196</v>
      </c>
      <c r="G255" t="s">
        <v>28</v>
      </c>
      <c r="H255" t="s">
        <v>203</v>
      </c>
      <c r="I255" t="s">
        <v>246</v>
      </c>
      <c r="J255" t="s">
        <v>247</v>
      </c>
    </row>
    <row r="256" spans="1:9" ht="13.5" thickBot="1">
      <c r="A256">
        <v>-5.2</v>
      </c>
      <c r="B256" s="13">
        <v>40954</v>
      </c>
      <c r="C256" s="128"/>
      <c r="D256" s="130"/>
      <c r="E256" s="53" t="s">
        <v>440</v>
      </c>
      <c r="F256" t="s">
        <v>25</v>
      </c>
      <c r="G256" t="s">
        <v>28</v>
      </c>
      <c r="H256" t="s">
        <v>29</v>
      </c>
      <c r="I256" s="23" t="s">
        <v>355</v>
      </c>
    </row>
    <row r="257" spans="1:10" ht="12.75">
      <c r="A257">
        <v>1529</v>
      </c>
      <c r="B257" s="13">
        <v>40960</v>
      </c>
      <c r="C257">
        <v>1529</v>
      </c>
      <c r="D257" s="13">
        <v>40960</v>
      </c>
      <c r="E257" s="66" t="s">
        <v>353</v>
      </c>
      <c r="F257" s="73" t="s">
        <v>195</v>
      </c>
      <c r="G257" t="s">
        <v>368</v>
      </c>
      <c r="H257" s="73" t="s">
        <v>397</v>
      </c>
      <c r="I257" s="73" t="s">
        <v>28</v>
      </c>
      <c r="J257" s="73"/>
    </row>
    <row r="258" spans="1:9" ht="12.75">
      <c r="A258">
        <v>500</v>
      </c>
      <c r="B258" s="13">
        <v>40960</v>
      </c>
      <c r="C258">
        <v>500</v>
      </c>
      <c r="D258" s="13">
        <v>40960</v>
      </c>
      <c r="E258" s="66" t="s">
        <v>358</v>
      </c>
      <c r="F258" t="s">
        <v>195</v>
      </c>
      <c r="G258" t="s">
        <v>94</v>
      </c>
      <c r="H258" t="s">
        <v>95</v>
      </c>
      <c r="I258" t="s">
        <v>28</v>
      </c>
    </row>
    <row r="259" spans="1:9" ht="12.75">
      <c r="A259">
        <v>260</v>
      </c>
      <c r="B259" s="13">
        <v>40960</v>
      </c>
      <c r="C259">
        <v>260</v>
      </c>
      <c r="D259" s="13">
        <v>40960</v>
      </c>
      <c r="E259" s="66" t="s">
        <v>358</v>
      </c>
      <c r="F259" t="s">
        <v>195</v>
      </c>
      <c r="G259" t="s">
        <v>94</v>
      </c>
      <c r="H259" t="s">
        <v>95</v>
      </c>
      <c r="I259" t="s">
        <v>28</v>
      </c>
    </row>
    <row r="260" spans="1:9" ht="12.75">
      <c r="A260">
        <v>50</v>
      </c>
      <c r="B260" s="13">
        <v>40960</v>
      </c>
      <c r="C260">
        <v>50</v>
      </c>
      <c r="D260" s="13">
        <v>40960</v>
      </c>
      <c r="E260" s="66" t="s">
        <v>358</v>
      </c>
      <c r="F260" t="s">
        <v>195</v>
      </c>
      <c r="G260" t="s">
        <v>94</v>
      </c>
      <c r="H260" t="s">
        <v>95</v>
      </c>
      <c r="I260" t="s">
        <v>28</v>
      </c>
    </row>
    <row r="261" spans="1:9" ht="12.75">
      <c r="A261">
        <v>40</v>
      </c>
      <c r="B261" s="13">
        <v>40960</v>
      </c>
      <c r="C261">
        <v>40</v>
      </c>
      <c r="D261" s="13">
        <v>40960</v>
      </c>
      <c r="E261" s="66" t="s">
        <v>358</v>
      </c>
      <c r="F261" t="s">
        <v>195</v>
      </c>
      <c r="G261" t="s">
        <v>94</v>
      </c>
      <c r="H261" t="s">
        <v>95</v>
      </c>
      <c r="I261" t="s">
        <v>28</v>
      </c>
    </row>
    <row r="262" spans="1:9" ht="12.75">
      <c r="A262">
        <v>3</v>
      </c>
      <c r="B262" s="13">
        <v>40960</v>
      </c>
      <c r="C262">
        <v>3</v>
      </c>
      <c r="D262" s="13">
        <v>40960</v>
      </c>
      <c r="E262" s="66" t="s">
        <v>358</v>
      </c>
      <c r="F262" t="s">
        <v>195</v>
      </c>
      <c r="G262" t="s">
        <v>94</v>
      </c>
      <c r="H262" t="s">
        <v>95</v>
      </c>
      <c r="I262" t="s">
        <v>28</v>
      </c>
    </row>
    <row r="263" spans="1:11" ht="12.75">
      <c r="A263">
        <v>28</v>
      </c>
      <c r="B263" s="13">
        <v>40961</v>
      </c>
      <c r="C263">
        <v>28</v>
      </c>
      <c r="D263" s="13">
        <v>40961</v>
      </c>
      <c r="E263" s="54" t="s">
        <v>379</v>
      </c>
      <c r="F263" s="73" t="s">
        <v>106</v>
      </c>
      <c r="G263" s="73" t="s">
        <v>107</v>
      </c>
      <c r="H263" s="73" t="s">
        <v>378</v>
      </c>
      <c r="I263" s="73" t="s">
        <v>15</v>
      </c>
      <c r="J263" s="73"/>
      <c r="K263" s="114"/>
    </row>
    <row r="264" spans="1:11" ht="12.75">
      <c r="A264">
        <v>28</v>
      </c>
      <c r="B264" s="13">
        <v>40961</v>
      </c>
      <c r="C264">
        <v>28</v>
      </c>
      <c r="D264" s="13">
        <v>40961</v>
      </c>
      <c r="E264" s="54" t="s">
        <v>381</v>
      </c>
      <c r="F264" s="73" t="s">
        <v>106</v>
      </c>
      <c r="G264" s="73" t="s">
        <v>107</v>
      </c>
      <c r="H264" s="73" t="s">
        <v>378</v>
      </c>
      <c r="I264" s="73" t="s">
        <v>15</v>
      </c>
      <c r="J264" s="73"/>
      <c r="K264" s="114"/>
    </row>
    <row r="265" spans="1:11" ht="12.75">
      <c r="A265">
        <v>14</v>
      </c>
      <c r="B265" s="13">
        <v>40961</v>
      </c>
      <c r="C265">
        <v>14</v>
      </c>
      <c r="D265" s="13">
        <v>40961</v>
      </c>
      <c r="E265" s="54" t="s">
        <v>380</v>
      </c>
      <c r="F265" s="73" t="s">
        <v>106</v>
      </c>
      <c r="G265" s="73" t="s">
        <v>107</v>
      </c>
      <c r="H265" s="73" t="s">
        <v>378</v>
      </c>
      <c r="I265" s="73" t="s">
        <v>15</v>
      </c>
      <c r="J265" s="73"/>
      <c r="K265" s="114"/>
    </row>
    <row r="266" spans="1:10" ht="12.75">
      <c r="A266">
        <v>20</v>
      </c>
      <c r="B266" s="13">
        <v>40956</v>
      </c>
      <c r="C266" s="127">
        <f>SUM(A266:A267)</f>
        <v>19.12</v>
      </c>
      <c r="D266" s="129">
        <v>40961</v>
      </c>
      <c r="E266" s="54" t="s">
        <v>444</v>
      </c>
      <c r="F266" t="s">
        <v>196</v>
      </c>
      <c r="G266" t="s">
        <v>28</v>
      </c>
      <c r="H266" t="s">
        <v>203</v>
      </c>
      <c r="I266" t="s">
        <v>246</v>
      </c>
      <c r="J266" t="s">
        <v>256</v>
      </c>
    </row>
    <row r="267" spans="1:9" ht="12.75">
      <c r="A267">
        <v>-0.88</v>
      </c>
      <c r="B267" s="13">
        <v>40956</v>
      </c>
      <c r="C267" s="131"/>
      <c r="D267" s="129"/>
      <c r="E267" s="54" t="s">
        <v>444</v>
      </c>
      <c r="F267" t="s">
        <v>25</v>
      </c>
      <c r="G267" t="s">
        <v>28</v>
      </c>
      <c r="H267" t="s">
        <v>29</v>
      </c>
      <c r="I267" s="23" t="s">
        <v>355</v>
      </c>
    </row>
    <row r="268" spans="1:9" ht="12.75">
      <c r="A268">
        <v>153</v>
      </c>
      <c r="B268" s="13">
        <v>40962</v>
      </c>
      <c r="C268">
        <v>153</v>
      </c>
      <c r="D268" s="13">
        <v>40962</v>
      </c>
      <c r="E268" s="66" t="s">
        <v>358</v>
      </c>
      <c r="F268" t="s">
        <v>195</v>
      </c>
      <c r="G268" t="s">
        <v>94</v>
      </c>
      <c r="H268" t="s">
        <v>95</v>
      </c>
      <c r="I268" t="s">
        <v>28</v>
      </c>
    </row>
    <row r="269" spans="1:9" ht="12.75">
      <c r="A269">
        <v>10</v>
      </c>
      <c r="B269" s="13">
        <v>40962</v>
      </c>
      <c r="C269">
        <v>10</v>
      </c>
      <c r="D269" s="13">
        <v>40962</v>
      </c>
      <c r="E269" s="66" t="s">
        <v>358</v>
      </c>
      <c r="F269" t="s">
        <v>195</v>
      </c>
      <c r="G269" t="s">
        <v>94</v>
      </c>
      <c r="H269" t="s">
        <v>95</v>
      </c>
      <c r="I269" t="s">
        <v>28</v>
      </c>
    </row>
    <row r="270" spans="1:11" ht="12.75">
      <c r="A270">
        <v>35</v>
      </c>
      <c r="B270" s="13">
        <v>40966</v>
      </c>
      <c r="C270">
        <v>35</v>
      </c>
      <c r="D270" s="13">
        <v>40966</v>
      </c>
      <c r="E270" s="54" t="s">
        <v>382</v>
      </c>
      <c r="F270" s="73" t="s">
        <v>106</v>
      </c>
      <c r="G270" s="73" t="s">
        <v>107</v>
      </c>
      <c r="H270" s="73" t="s">
        <v>378</v>
      </c>
      <c r="I270" s="73" t="s">
        <v>15</v>
      </c>
      <c r="J270" s="73"/>
      <c r="K270" s="114"/>
    </row>
    <row r="271" spans="1:10" ht="12.75">
      <c r="A271">
        <v>132</v>
      </c>
      <c r="B271" s="13">
        <v>40969</v>
      </c>
      <c r="C271">
        <v>132</v>
      </c>
      <c r="D271" s="13">
        <v>40969</v>
      </c>
      <c r="E271" s="66" t="s">
        <v>353</v>
      </c>
      <c r="F271" s="73" t="s">
        <v>195</v>
      </c>
      <c r="G271" t="s">
        <v>368</v>
      </c>
      <c r="H271" s="73" t="s">
        <v>397</v>
      </c>
      <c r="I271" s="73" t="s">
        <v>28</v>
      </c>
      <c r="J271" s="73"/>
    </row>
    <row r="272" spans="1:9" ht="12.75">
      <c r="A272">
        <v>285</v>
      </c>
      <c r="B272" s="13">
        <v>40973</v>
      </c>
      <c r="C272">
        <v>285</v>
      </c>
      <c r="D272" s="13">
        <v>40973</v>
      </c>
      <c r="E272" s="66" t="s">
        <v>358</v>
      </c>
      <c r="F272" t="s">
        <v>195</v>
      </c>
      <c r="G272" t="s">
        <v>94</v>
      </c>
      <c r="H272" t="s">
        <v>95</v>
      </c>
      <c r="I272" t="s">
        <v>28</v>
      </c>
    </row>
    <row r="273" spans="1:9" ht="12.75">
      <c r="A273">
        <v>200</v>
      </c>
      <c r="B273" s="13">
        <v>40973</v>
      </c>
      <c r="C273">
        <v>200</v>
      </c>
      <c r="D273" s="13">
        <v>40973</v>
      </c>
      <c r="E273" s="66" t="s">
        <v>358</v>
      </c>
      <c r="F273" t="s">
        <v>195</v>
      </c>
      <c r="G273" t="s">
        <v>94</v>
      </c>
      <c r="H273" t="s">
        <v>95</v>
      </c>
      <c r="I273" t="s">
        <v>28</v>
      </c>
    </row>
    <row r="274" spans="1:10" ht="12.75">
      <c r="A274">
        <v>95</v>
      </c>
      <c r="B274" s="13">
        <v>40973</v>
      </c>
      <c r="C274">
        <v>95</v>
      </c>
      <c r="D274" s="13">
        <v>40973</v>
      </c>
      <c r="E274" s="66" t="s">
        <v>353</v>
      </c>
      <c r="F274" s="73" t="s">
        <v>195</v>
      </c>
      <c r="G274" t="s">
        <v>368</v>
      </c>
      <c r="H274" s="73" t="s">
        <v>397</v>
      </c>
      <c r="I274" s="73" t="s">
        <v>28</v>
      </c>
      <c r="J274" s="73"/>
    </row>
    <row r="275" spans="1:11" ht="12.75">
      <c r="A275">
        <v>28</v>
      </c>
      <c r="B275" s="13">
        <v>40972</v>
      </c>
      <c r="C275">
        <v>28</v>
      </c>
      <c r="D275" s="13">
        <v>40973</v>
      </c>
      <c r="E275" s="54" t="s">
        <v>385</v>
      </c>
      <c r="F275" s="73" t="s">
        <v>106</v>
      </c>
      <c r="G275" s="73" t="s">
        <v>107</v>
      </c>
      <c r="H275" s="73" t="s">
        <v>378</v>
      </c>
      <c r="I275" s="73" t="s">
        <v>15</v>
      </c>
      <c r="J275" s="73"/>
      <c r="K275" s="114"/>
    </row>
    <row r="276" spans="1:11" ht="12.75">
      <c r="A276">
        <v>28</v>
      </c>
      <c r="B276" s="13">
        <v>40972</v>
      </c>
      <c r="C276">
        <v>28</v>
      </c>
      <c r="D276" s="13">
        <v>40973</v>
      </c>
      <c r="E276" s="54" t="s">
        <v>386</v>
      </c>
      <c r="F276" s="73" t="s">
        <v>106</v>
      </c>
      <c r="G276" s="73" t="s">
        <v>107</v>
      </c>
      <c r="H276" s="73" t="s">
        <v>378</v>
      </c>
      <c r="I276" s="73" t="s">
        <v>15</v>
      </c>
      <c r="J276" s="73"/>
      <c r="K276" s="114"/>
    </row>
    <row r="277" spans="1:11" ht="12.75">
      <c r="A277">
        <v>14</v>
      </c>
      <c r="B277" s="13">
        <v>40972</v>
      </c>
      <c r="C277">
        <v>14</v>
      </c>
      <c r="D277" s="13">
        <v>40973</v>
      </c>
      <c r="E277" s="54" t="s">
        <v>383</v>
      </c>
      <c r="F277" s="73" t="s">
        <v>106</v>
      </c>
      <c r="G277" s="73" t="s">
        <v>107</v>
      </c>
      <c r="H277" s="73" t="s">
        <v>378</v>
      </c>
      <c r="I277" s="73" t="s">
        <v>15</v>
      </c>
      <c r="J277" s="73"/>
      <c r="K277" s="114"/>
    </row>
    <row r="278" spans="1:11" ht="13.5" thickBot="1">
      <c r="A278">
        <v>28</v>
      </c>
      <c r="B278" s="13">
        <v>40972</v>
      </c>
      <c r="C278" s="3">
        <v>28</v>
      </c>
      <c r="D278" s="14">
        <v>40975</v>
      </c>
      <c r="E278" s="57" t="s">
        <v>384</v>
      </c>
      <c r="F278" s="73" t="s">
        <v>106</v>
      </c>
      <c r="G278" s="73" t="s">
        <v>107</v>
      </c>
      <c r="H278" s="73" t="s">
        <v>378</v>
      </c>
      <c r="I278" s="73" t="s">
        <v>15</v>
      </c>
      <c r="J278" s="73"/>
      <c r="K278" s="114"/>
    </row>
    <row r="279" spans="1:11" ht="12.75" customHeight="1">
      <c r="A279">
        <v>14</v>
      </c>
      <c r="B279" s="13">
        <v>40988</v>
      </c>
      <c r="C279">
        <v>14</v>
      </c>
      <c r="D279" s="13">
        <v>40988</v>
      </c>
      <c r="E279" s="54" t="s">
        <v>388</v>
      </c>
      <c r="F279" s="73" t="s">
        <v>106</v>
      </c>
      <c r="G279" s="73" t="s">
        <v>107</v>
      </c>
      <c r="H279" s="73" t="s">
        <v>378</v>
      </c>
      <c r="I279" s="73" t="s">
        <v>15</v>
      </c>
      <c r="J279" s="73"/>
      <c r="K279" s="114"/>
    </row>
    <row r="280" spans="1:11" ht="12.75">
      <c r="A280">
        <v>7</v>
      </c>
      <c r="B280" s="13">
        <v>40988</v>
      </c>
      <c r="C280">
        <v>7</v>
      </c>
      <c r="D280" s="13">
        <v>40988</v>
      </c>
      <c r="E280" s="54" t="s">
        <v>387</v>
      </c>
      <c r="F280" s="73" t="s">
        <v>106</v>
      </c>
      <c r="G280" s="73" t="s">
        <v>107</v>
      </c>
      <c r="H280" s="73" t="s">
        <v>378</v>
      </c>
      <c r="I280" s="73" t="s">
        <v>15</v>
      </c>
      <c r="J280" s="73"/>
      <c r="K280" s="114"/>
    </row>
    <row r="281" spans="1:11" ht="12.75">
      <c r="A281">
        <v>42</v>
      </c>
      <c r="B281" s="13">
        <v>40991</v>
      </c>
      <c r="C281">
        <v>42</v>
      </c>
      <c r="D281" s="13">
        <v>40991</v>
      </c>
      <c r="E281" s="54" t="s">
        <v>393</v>
      </c>
      <c r="F281" s="73" t="s">
        <v>106</v>
      </c>
      <c r="G281" s="73" t="s">
        <v>107</v>
      </c>
      <c r="H281" s="73" t="s">
        <v>378</v>
      </c>
      <c r="I281" s="73" t="s">
        <v>15</v>
      </c>
      <c r="J281" s="73"/>
      <c r="K281" s="114"/>
    </row>
    <row r="282" spans="1:10" ht="12.75">
      <c r="A282">
        <v>119</v>
      </c>
      <c r="B282" s="13">
        <v>40991</v>
      </c>
      <c r="C282">
        <v>119</v>
      </c>
      <c r="D282" s="13">
        <v>40991</v>
      </c>
      <c r="E282" s="66" t="s">
        <v>352</v>
      </c>
      <c r="F282" s="73" t="s">
        <v>195</v>
      </c>
      <c r="G282" t="s">
        <v>368</v>
      </c>
      <c r="H282" s="73" t="s">
        <v>397</v>
      </c>
      <c r="I282" s="73" t="s">
        <v>28</v>
      </c>
      <c r="J282" s="73"/>
    </row>
    <row r="283" spans="1:11" ht="12.75">
      <c r="A283">
        <v>7</v>
      </c>
      <c r="B283" s="13">
        <v>40994</v>
      </c>
      <c r="C283">
        <v>7</v>
      </c>
      <c r="D283" s="13">
        <v>40994</v>
      </c>
      <c r="E283" s="54" t="s">
        <v>389</v>
      </c>
      <c r="F283" s="73" t="s">
        <v>106</v>
      </c>
      <c r="G283" s="73" t="s">
        <v>107</v>
      </c>
      <c r="H283" s="73" t="s">
        <v>378</v>
      </c>
      <c r="I283" s="73" t="s">
        <v>15</v>
      </c>
      <c r="J283" s="73"/>
      <c r="K283" s="114"/>
    </row>
    <row r="284" spans="1:11" ht="12.75">
      <c r="A284">
        <v>63</v>
      </c>
      <c r="B284" s="13">
        <v>40998</v>
      </c>
      <c r="C284">
        <v>63</v>
      </c>
      <c r="D284" s="13">
        <v>40998</v>
      </c>
      <c r="E284" s="54" t="s">
        <v>394</v>
      </c>
      <c r="F284" s="73" t="s">
        <v>106</v>
      </c>
      <c r="G284" s="73" t="s">
        <v>107</v>
      </c>
      <c r="H284" s="73" t="s">
        <v>378</v>
      </c>
      <c r="I284" s="73" t="s">
        <v>15</v>
      </c>
      <c r="J284" s="73"/>
      <c r="K284" s="114"/>
    </row>
    <row r="285" spans="1:11" ht="12.75">
      <c r="A285" s="17">
        <v>28</v>
      </c>
      <c r="B285" s="21">
        <v>41006</v>
      </c>
      <c r="C285" s="17">
        <v>28</v>
      </c>
      <c r="D285" s="21">
        <v>41008</v>
      </c>
      <c r="E285" s="54" t="s">
        <v>392</v>
      </c>
      <c r="F285" s="73" t="s">
        <v>106</v>
      </c>
      <c r="G285" s="73" t="s">
        <v>107</v>
      </c>
      <c r="H285" s="73" t="s">
        <v>378</v>
      </c>
      <c r="I285" s="73" t="s">
        <v>15</v>
      </c>
      <c r="J285" s="73"/>
      <c r="K285" s="114"/>
    </row>
    <row r="286" spans="1:11" ht="12.75">
      <c r="A286" s="17">
        <v>70</v>
      </c>
      <c r="B286" s="21">
        <v>41008</v>
      </c>
      <c r="C286" s="17">
        <v>70</v>
      </c>
      <c r="D286" s="21">
        <v>41008</v>
      </c>
      <c r="E286" s="54" t="s">
        <v>391</v>
      </c>
      <c r="F286" s="73" t="s">
        <v>106</v>
      </c>
      <c r="G286" s="73" t="s">
        <v>107</v>
      </c>
      <c r="H286" s="73" t="s">
        <v>378</v>
      </c>
      <c r="I286" s="73" t="s">
        <v>15</v>
      </c>
      <c r="J286" s="73"/>
      <c r="K286" s="114"/>
    </row>
    <row r="287" spans="1:11" ht="13.5" thickBot="1">
      <c r="A287" s="17">
        <v>21</v>
      </c>
      <c r="B287" s="21">
        <v>41016</v>
      </c>
      <c r="C287" s="113">
        <v>21</v>
      </c>
      <c r="D287" s="51">
        <v>41016</v>
      </c>
      <c r="E287" s="53" t="s">
        <v>395</v>
      </c>
      <c r="F287" s="73" t="s">
        <v>106</v>
      </c>
      <c r="G287" s="73" t="s">
        <v>107</v>
      </c>
      <c r="H287" s="73" t="s">
        <v>378</v>
      </c>
      <c r="I287" s="73" t="s">
        <v>15</v>
      </c>
      <c r="J287" s="73"/>
      <c r="K287" s="114"/>
    </row>
    <row r="288" spans="1:11" ht="12.75">
      <c r="A288" s="17">
        <v>14</v>
      </c>
      <c r="B288" s="21">
        <v>41026</v>
      </c>
      <c r="C288" s="18">
        <v>14</v>
      </c>
      <c r="D288" s="19">
        <v>41026</v>
      </c>
      <c r="E288" s="54" t="s">
        <v>390</v>
      </c>
      <c r="F288" s="73" t="s">
        <v>106</v>
      </c>
      <c r="G288" s="73" t="s">
        <v>107</v>
      </c>
      <c r="H288" s="73" t="s">
        <v>378</v>
      </c>
      <c r="I288" s="73" t="s">
        <v>15</v>
      </c>
      <c r="J288" s="73"/>
      <c r="K288" s="114"/>
    </row>
    <row r="289" spans="1:5" ht="13.5" thickBot="1">
      <c r="A289" s="116">
        <v>21</v>
      </c>
      <c r="B289" s="117">
        <v>41040</v>
      </c>
      <c r="C289" s="118">
        <v>21</v>
      </c>
      <c r="D289" s="119">
        <v>41040</v>
      </c>
      <c r="E289" s="120" t="s">
        <v>445</v>
      </c>
    </row>
    <row r="350" ht="12.75">
      <c r="A350" s="79"/>
    </row>
  </sheetData>
  <sheetProtection/>
  <mergeCells count="74">
    <mergeCell ref="C62:C63"/>
    <mergeCell ref="D62:D63"/>
    <mergeCell ref="D91:D92"/>
    <mergeCell ref="C91:C92"/>
    <mergeCell ref="C246:C247"/>
    <mergeCell ref="D246:D247"/>
    <mergeCell ref="C94:C95"/>
    <mergeCell ref="D94:D95"/>
    <mergeCell ref="C104:C105"/>
    <mergeCell ref="D104:D105"/>
    <mergeCell ref="C15:C16"/>
    <mergeCell ref="D15:D16"/>
    <mergeCell ref="C53:C54"/>
    <mergeCell ref="C57:C58"/>
    <mergeCell ref="D57:D58"/>
    <mergeCell ref="D53:D54"/>
    <mergeCell ref="C23:C24"/>
    <mergeCell ref="D23:D24"/>
    <mergeCell ref="E110:E113"/>
    <mergeCell ref="C114:C115"/>
    <mergeCell ref="D114:D115"/>
    <mergeCell ref="E114:E115"/>
    <mergeCell ref="C100:C101"/>
    <mergeCell ref="D100:D101"/>
    <mergeCell ref="C110:C113"/>
    <mergeCell ref="D110:D113"/>
    <mergeCell ref="C7:C8"/>
    <mergeCell ref="D7:D8"/>
    <mergeCell ref="C10:C11"/>
    <mergeCell ref="D10:D11"/>
    <mergeCell ref="C13:C14"/>
    <mergeCell ref="D13:D14"/>
    <mergeCell ref="C122:C125"/>
    <mergeCell ref="D122:D125"/>
    <mergeCell ref="C126:C129"/>
    <mergeCell ref="D126:D129"/>
    <mergeCell ref="C133:C136"/>
    <mergeCell ref="D133:D136"/>
    <mergeCell ref="C199:C200"/>
    <mergeCell ref="D199:D200"/>
    <mergeCell ref="C138:C145"/>
    <mergeCell ref="D138:D145"/>
    <mergeCell ref="C149:C160"/>
    <mergeCell ref="D149:D160"/>
    <mergeCell ref="C166:C170"/>
    <mergeCell ref="D166:D170"/>
    <mergeCell ref="C161:C165"/>
    <mergeCell ref="D161:D165"/>
    <mergeCell ref="C180:C186"/>
    <mergeCell ref="D180:D186"/>
    <mergeCell ref="C187:C191"/>
    <mergeCell ref="D187:D191"/>
    <mergeCell ref="C195:C198"/>
    <mergeCell ref="D195:D198"/>
    <mergeCell ref="C252:C253"/>
    <mergeCell ref="D252:D253"/>
    <mergeCell ref="C203:C204"/>
    <mergeCell ref="D203:D204"/>
    <mergeCell ref="C209:C212"/>
    <mergeCell ref="D209:D212"/>
    <mergeCell ref="C218:C235"/>
    <mergeCell ref="D218:D235"/>
    <mergeCell ref="C213:C214"/>
    <mergeCell ref="D213:D214"/>
    <mergeCell ref="C237:C244"/>
    <mergeCell ref="D237:D244"/>
    <mergeCell ref="C255:C256"/>
    <mergeCell ref="D255:D256"/>
    <mergeCell ref="C266:C267"/>
    <mergeCell ref="D266:D267"/>
    <mergeCell ref="C248:C249"/>
    <mergeCell ref="D248:D249"/>
    <mergeCell ref="C250:C251"/>
    <mergeCell ref="D250:D25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3"/>
  <sheetViews>
    <sheetView zoomScalePageLayoutView="0" workbookViewId="0" topLeftCell="A1">
      <pane ySplit="5" topLeftCell="A90" activePane="bottomLeft" state="frozen"/>
      <selection pane="topLeft" activeCell="A1" sqref="A1"/>
      <selection pane="bottomLeft" activeCell="F113" sqref="F113"/>
    </sheetView>
  </sheetViews>
  <sheetFormatPr defaultColWidth="9.140625" defaultRowHeight="12.75"/>
  <cols>
    <col min="1" max="1" width="13.7109375" style="0" bestFit="1" customWidth="1"/>
    <col min="2" max="2" width="13.7109375" style="13" bestFit="1" customWidth="1"/>
    <col min="4" max="4" width="11.7109375" style="13" bestFit="1" customWidth="1"/>
    <col min="5" max="5" width="68.140625" style="0" customWidth="1"/>
    <col min="6" max="6" width="8.140625" style="0" customWidth="1"/>
    <col min="7" max="7" width="17.57421875" style="0" customWidth="1"/>
    <col min="8" max="8" width="20.8515625" style="0" bestFit="1" customWidth="1"/>
    <col min="9" max="9" width="15.8515625" style="0" bestFit="1" customWidth="1"/>
    <col min="10" max="11" width="3.28125" style="0" customWidth="1"/>
  </cols>
  <sheetData>
    <row r="1" spans="5:9" ht="12.75">
      <c r="E1" s="62" t="s">
        <v>193</v>
      </c>
      <c r="F1" t="s">
        <v>195</v>
      </c>
      <c r="G1" t="s">
        <v>94</v>
      </c>
      <c r="H1" t="s">
        <v>396</v>
      </c>
      <c r="I1" t="s">
        <v>28</v>
      </c>
    </row>
    <row r="2" spans="5:11" ht="12.75">
      <c r="E2" s="62"/>
      <c r="F2" t="s">
        <v>195</v>
      </c>
      <c r="G2" t="s">
        <v>94</v>
      </c>
      <c r="H2" t="s">
        <v>396</v>
      </c>
      <c r="I2" t="s">
        <v>15</v>
      </c>
      <c r="K2" s="114"/>
    </row>
    <row r="3" spans="6:11" ht="12.75">
      <c r="F3" t="s">
        <v>106</v>
      </c>
      <c r="G3" t="s">
        <v>94</v>
      </c>
      <c r="H3" t="s">
        <v>161</v>
      </c>
      <c r="I3" t="s">
        <v>28</v>
      </c>
      <c r="K3" s="101"/>
    </row>
    <row r="4" ht="12.75"/>
    <row r="5" spans="1:9" ht="12.75">
      <c r="A5" t="s">
        <v>0</v>
      </c>
      <c r="B5" s="13" t="s">
        <v>1</v>
      </c>
      <c r="C5" t="s">
        <v>6</v>
      </c>
      <c r="D5" s="13" t="s">
        <v>2</v>
      </c>
      <c r="E5" t="s">
        <v>5</v>
      </c>
      <c r="F5" s="13" t="s">
        <v>13</v>
      </c>
      <c r="I5" s="1"/>
    </row>
    <row r="6" spans="3:10" ht="13.5" thickBot="1">
      <c r="C6" s="3"/>
      <c r="D6" s="14"/>
      <c r="E6" s="3"/>
      <c r="I6" s="1"/>
      <c r="J6" t="s">
        <v>109</v>
      </c>
    </row>
    <row r="7" spans="1:9" ht="13.5" thickBot="1">
      <c r="A7" s="24"/>
      <c r="B7" s="28"/>
      <c r="C7" s="29" t="s">
        <v>26</v>
      </c>
      <c r="D7" s="42"/>
      <c r="E7" s="29"/>
      <c r="F7" s="24"/>
      <c r="G7" s="24"/>
      <c r="H7" s="24"/>
      <c r="I7" s="24"/>
    </row>
    <row r="8" spans="1:9" ht="13.5" thickBot="1">
      <c r="A8" s="24">
        <v>2000</v>
      </c>
      <c r="B8" s="28">
        <v>40338</v>
      </c>
      <c r="C8" s="29" t="s">
        <v>10</v>
      </c>
      <c r="D8" s="42">
        <v>40338</v>
      </c>
      <c r="E8" s="29" t="s">
        <v>27</v>
      </c>
      <c r="F8" s="24"/>
      <c r="G8" s="24"/>
      <c r="H8" s="24"/>
      <c r="I8" s="24"/>
    </row>
    <row r="9" spans="1:9" ht="14.25" thickBot="1">
      <c r="A9" s="24"/>
      <c r="B9" s="28"/>
      <c r="C9" s="29" t="s">
        <v>30</v>
      </c>
      <c r="D9" s="42"/>
      <c r="E9" s="43"/>
      <c r="F9" s="24"/>
      <c r="G9" s="24"/>
      <c r="H9" s="24"/>
      <c r="I9" s="24"/>
    </row>
    <row r="10" spans="1:9" ht="13.5">
      <c r="A10" s="24">
        <v>20.67</v>
      </c>
      <c r="B10" s="28">
        <v>40299</v>
      </c>
      <c r="C10" s="158">
        <v>1294</v>
      </c>
      <c r="D10" s="159">
        <v>40400</v>
      </c>
      <c r="E10" s="44" t="s">
        <v>37</v>
      </c>
      <c r="F10" s="24"/>
      <c r="G10" s="24"/>
      <c r="H10" s="24"/>
      <c r="I10" s="24"/>
    </row>
    <row r="11" spans="1:9" ht="14.25" thickBot="1">
      <c r="A11" s="24">
        <v>-6</v>
      </c>
      <c r="B11" s="25">
        <v>40376</v>
      </c>
      <c r="C11" s="134"/>
      <c r="D11" s="136"/>
      <c r="E11" s="29" t="s">
        <v>18</v>
      </c>
      <c r="F11" s="24"/>
      <c r="G11" s="24"/>
      <c r="H11" s="24"/>
      <c r="I11" s="24"/>
    </row>
    <row r="12" spans="1:9" ht="14.25" thickBot="1">
      <c r="A12" s="24">
        <v>65.55</v>
      </c>
      <c r="B12" s="28">
        <v>40421</v>
      </c>
      <c r="C12" s="29">
        <v>1293</v>
      </c>
      <c r="D12" s="42">
        <v>40421</v>
      </c>
      <c r="E12" s="43" t="s">
        <v>42</v>
      </c>
      <c r="F12" s="24"/>
      <c r="G12" s="24"/>
      <c r="H12" s="24"/>
      <c r="I12" s="24"/>
    </row>
    <row r="13" spans="1:9" ht="14.25" thickBot="1">
      <c r="A13" s="24">
        <v>1.95</v>
      </c>
      <c r="B13" s="28">
        <v>40468</v>
      </c>
      <c r="C13" s="29" t="s">
        <v>10</v>
      </c>
      <c r="D13" s="42">
        <v>40469</v>
      </c>
      <c r="E13" s="43" t="s">
        <v>48</v>
      </c>
      <c r="F13" s="24"/>
      <c r="G13" s="24"/>
      <c r="H13" s="24"/>
      <c r="I13" s="24"/>
    </row>
    <row r="14" spans="1:9" ht="13.5" thickBot="1">
      <c r="A14" s="24"/>
      <c r="B14" s="28"/>
      <c r="C14" s="29" t="s">
        <v>33</v>
      </c>
      <c r="D14" s="42"/>
      <c r="E14" s="29"/>
      <c r="F14" s="24"/>
      <c r="G14" s="24"/>
      <c r="H14" s="24"/>
      <c r="I14" s="24"/>
    </row>
    <row r="15" spans="1:9" ht="12.75">
      <c r="A15" s="24">
        <v>0</v>
      </c>
      <c r="B15" s="40" t="s">
        <v>57</v>
      </c>
      <c r="C15" s="35">
        <v>1295</v>
      </c>
      <c r="D15" s="40" t="s">
        <v>56</v>
      </c>
      <c r="E15" s="24" t="s">
        <v>35</v>
      </c>
      <c r="F15" s="24"/>
      <c r="G15" s="24"/>
      <c r="H15" s="24"/>
      <c r="I15" s="24"/>
    </row>
    <row r="16" spans="1:9" ht="13.5" thickBot="1">
      <c r="A16" s="24">
        <v>341.88</v>
      </c>
      <c r="B16" s="41">
        <v>40518</v>
      </c>
      <c r="C16" s="35">
        <v>1296</v>
      </c>
      <c r="D16" s="41">
        <v>40518</v>
      </c>
      <c r="E16" s="24" t="s">
        <v>55</v>
      </c>
      <c r="F16" s="24"/>
      <c r="G16" s="24"/>
      <c r="H16" s="24"/>
      <c r="I16" s="24"/>
    </row>
    <row r="17" spans="1:9" ht="13.5" thickBot="1">
      <c r="A17" s="24"/>
      <c r="B17" s="28"/>
      <c r="C17" s="34" t="s">
        <v>36</v>
      </c>
      <c r="D17" s="22"/>
      <c r="E17" s="34"/>
      <c r="F17" s="24"/>
      <c r="G17" s="24"/>
      <c r="H17" s="24"/>
      <c r="I17" s="24"/>
    </row>
    <row r="18" spans="1:9" ht="12.75">
      <c r="A18" s="24">
        <v>9.25</v>
      </c>
      <c r="B18" s="28">
        <v>40570</v>
      </c>
      <c r="C18" s="45">
        <v>1297</v>
      </c>
      <c r="D18" s="46">
        <v>40570</v>
      </c>
      <c r="E18" s="45" t="s">
        <v>78</v>
      </c>
      <c r="F18" s="24"/>
      <c r="G18" s="24"/>
      <c r="H18" s="24"/>
      <c r="I18" s="24"/>
    </row>
    <row r="19" spans="1:9" ht="12.75">
      <c r="A19" s="24">
        <v>6.52</v>
      </c>
      <c r="B19" s="28">
        <v>40581</v>
      </c>
      <c r="C19" s="35">
        <v>1298</v>
      </c>
      <c r="D19" s="41">
        <v>40581</v>
      </c>
      <c r="E19" s="24" t="s">
        <v>93</v>
      </c>
      <c r="F19" s="24"/>
      <c r="G19" s="24"/>
      <c r="H19" s="24"/>
      <c r="I19" s="24"/>
    </row>
    <row r="20" spans="1:9" ht="13.5" thickBot="1">
      <c r="A20" s="24">
        <v>2000</v>
      </c>
      <c r="B20" s="28">
        <v>40591</v>
      </c>
      <c r="C20" s="47" t="s">
        <v>11</v>
      </c>
      <c r="D20" s="48">
        <v>40591</v>
      </c>
      <c r="E20" s="29"/>
      <c r="F20" s="24"/>
      <c r="G20" s="24"/>
      <c r="H20" s="24"/>
      <c r="I20" s="24"/>
    </row>
    <row r="21" spans="1:9" ht="12.75">
      <c r="A21" s="24">
        <v>172.85</v>
      </c>
      <c r="B21" s="28">
        <v>40595</v>
      </c>
      <c r="C21" s="24">
        <v>1299</v>
      </c>
      <c r="D21" s="28">
        <v>40604</v>
      </c>
      <c r="E21" s="35" t="s">
        <v>97</v>
      </c>
      <c r="F21" s="24"/>
      <c r="G21" s="24"/>
      <c r="H21" s="24"/>
      <c r="I21" s="24"/>
    </row>
    <row r="22" spans="1:9" ht="12.75">
      <c r="A22" s="24">
        <v>83.52</v>
      </c>
      <c r="B22" s="28">
        <v>40602</v>
      </c>
      <c r="C22" s="133">
        <v>1301</v>
      </c>
      <c r="D22" s="135">
        <v>40609</v>
      </c>
      <c r="E22" s="35" t="s">
        <v>137</v>
      </c>
      <c r="F22" s="24"/>
      <c r="G22" s="24"/>
      <c r="H22" s="24"/>
      <c r="I22" s="24"/>
    </row>
    <row r="23" spans="1:9" ht="12.75">
      <c r="A23" s="24">
        <v>220.01</v>
      </c>
      <c r="B23" s="28">
        <v>40602</v>
      </c>
      <c r="C23" s="133"/>
      <c r="D23" s="135"/>
      <c r="E23" s="35" t="s">
        <v>136</v>
      </c>
      <c r="F23" s="24"/>
      <c r="G23" s="24"/>
      <c r="H23" s="24"/>
      <c r="I23" s="24"/>
    </row>
    <row r="24" spans="1:9" ht="12.75">
      <c r="A24" s="24">
        <v>6.4</v>
      </c>
      <c r="B24" s="28">
        <v>40602</v>
      </c>
      <c r="C24" s="133"/>
      <c r="D24" s="135"/>
      <c r="E24" s="35" t="s">
        <v>135</v>
      </c>
      <c r="F24" s="24"/>
      <c r="G24" s="24"/>
      <c r="H24" s="24"/>
      <c r="I24" s="24"/>
    </row>
    <row r="25" spans="1:9" ht="12.75">
      <c r="A25" s="24">
        <v>134.27</v>
      </c>
      <c r="B25" s="28">
        <v>40605</v>
      </c>
      <c r="C25" s="133">
        <v>1302</v>
      </c>
      <c r="D25" s="135">
        <v>40612</v>
      </c>
      <c r="E25" s="35" t="s">
        <v>138</v>
      </c>
      <c r="F25" s="24"/>
      <c r="G25" s="24"/>
      <c r="H25" s="24"/>
      <c r="I25" s="24"/>
    </row>
    <row r="26" spans="1:9" ht="12.75">
      <c r="A26" s="24">
        <v>9.9</v>
      </c>
      <c r="B26" s="28">
        <v>40605</v>
      </c>
      <c r="C26" s="133"/>
      <c r="D26" s="135"/>
      <c r="E26" s="35" t="s">
        <v>139</v>
      </c>
      <c r="F26" s="24"/>
      <c r="G26" s="24"/>
      <c r="H26" s="24"/>
      <c r="I26" s="24"/>
    </row>
    <row r="27" spans="1:9" ht="12.75">
      <c r="A27" s="24">
        <v>35.47</v>
      </c>
      <c r="B27" s="28">
        <v>40607</v>
      </c>
      <c r="C27" s="24">
        <v>1303</v>
      </c>
      <c r="D27" s="28">
        <v>40613</v>
      </c>
      <c r="E27" s="35" t="s">
        <v>99</v>
      </c>
      <c r="F27" s="24"/>
      <c r="G27" s="24"/>
      <c r="H27" s="24"/>
      <c r="I27" s="24"/>
    </row>
    <row r="28" spans="1:9" ht="12.75">
      <c r="A28" s="24">
        <v>32.95</v>
      </c>
      <c r="B28" s="28">
        <v>40593</v>
      </c>
      <c r="C28" s="24" t="s">
        <v>10</v>
      </c>
      <c r="D28" s="28">
        <v>40596</v>
      </c>
      <c r="E28" s="24" t="s">
        <v>96</v>
      </c>
      <c r="F28" s="24"/>
      <c r="G28" s="24"/>
      <c r="H28" s="24"/>
      <c r="I28" s="24"/>
    </row>
    <row r="29" spans="1:9" ht="12.75">
      <c r="A29" s="24">
        <v>6935.95</v>
      </c>
      <c r="B29" s="28">
        <v>40595</v>
      </c>
      <c r="C29" s="24" t="s">
        <v>10</v>
      </c>
      <c r="D29" s="28">
        <v>40596</v>
      </c>
      <c r="E29" s="24" t="s">
        <v>86</v>
      </c>
      <c r="F29" s="24"/>
      <c r="G29" s="24"/>
      <c r="H29" s="24"/>
      <c r="I29" s="24"/>
    </row>
    <row r="30" spans="1:9" ht="12.75">
      <c r="A30" s="24">
        <v>400</v>
      </c>
      <c r="B30" s="28">
        <v>40596</v>
      </c>
      <c r="C30" s="24" t="s">
        <v>85</v>
      </c>
      <c r="D30" s="28">
        <v>40596</v>
      </c>
      <c r="E30" s="24" t="s">
        <v>98</v>
      </c>
      <c r="F30" s="24"/>
      <c r="G30" s="24"/>
      <c r="H30" s="24"/>
      <c r="I30" s="24"/>
    </row>
    <row r="31" spans="1:9" ht="12.75">
      <c r="A31" s="24">
        <v>270.22</v>
      </c>
      <c r="B31" s="28">
        <v>40595</v>
      </c>
      <c r="C31" s="24" t="s">
        <v>10</v>
      </c>
      <c r="D31" s="28">
        <v>40597</v>
      </c>
      <c r="E31" s="24" t="s">
        <v>87</v>
      </c>
      <c r="F31" s="24"/>
      <c r="G31" s="24"/>
      <c r="H31" s="24"/>
      <c r="I31" s="24"/>
    </row>
    <row r="32" spans="1:9" ht="12.75">
      <c r="A32" s="24">
        <v>99</v>
      </c>
      <c r="B32" s="28">
        <v>40597</v>
      </c>
      <c r="C32" s="24" t="s">
        <v>10</v>
      </c>
      <c r="D32" s="28">
        <v>40597</v>
      </c>
      <c r="E32" s="24" t="s">
        <v>86</v>
      </c>
      <c r="F32" s="24"/>
      <c r="G32" s="24"/>
      <c r="H32" s="24"/>
      <c r="I32" s="24"/>
    </row>
    <row r="33" spans="1:9" ht="12.75">
      <c r="A33" s="24">
        <v>2212.88</v>
      </c>
      <c r="B33" s="28">
        <v>40598</v>
      </c>
      <c r="C33" s="24" t="s">
        <v>10</v>
      </c>
      <c r="D33" s="28">
        <v>40598</v>
      </c>
      <c r="E33" s="24" t="s">
        <v>86</v>
      </c>
      <c r="F33" s="24"/>
      <c r="G33" s="24"/>
      <c r="H33" s="24"/>
      <c r="I33" s="24"/>
    </row>
    <row r="34" spans="1:9" ht="13.5" thickBot="1">
      <c r="A34" s="24">
        <v>400</v>
      </c>
      <c r="B34" s="28">
        <v>40596</v>
      </c>
      <c r="C34" s="47" t="s">
        <v>11</v>
      </c>
      <c r="D34" s="48">
        <v>40596</v>
      </c>
      <c r="E34" s="29" t="s">
        <v>98</v>
      </c>
      <c r="F34" s="24"/>
      <c r="G34" s="24"/>
      <c r="H34" s="24"/>
      <c r="I34" s="24"/>
    </row>
    <row r="35" spans="1:9" ht="12.75">
      <c r="A35" s="24">
        <v>216.11</v>
      </c>
      <c r="B35" s="28">
        <v>40595</v>
      </c>
      <c r="C35" s="133">
        <v>1300</v>
      </c>
      <c r="D35" s="135">
        <v>40623</v>
      </c>
      <c r="E35" s="35" t="s">
        <v>131</v>
      </c>
      <c r="F35" s="24"/>
      <c r="G35" s="24"/>
      <c r="H35" s="24"/>
      <c r="I35" s="24"/>
    </row>
    <row r="36" spans="1:9" ht="12.75">
      <c r="A36" s="24">
        <f>56.32+15.68+190.11+186.26</f>
        <v>448.37</v>
      </c>
      <c r="B36" s="28">
        <v>40595</v>
      </c>
      <c r="C36" s="133"/>
      <c r="D36" s="135"/>
      <c r="E36" s="35" t="s">
        <v>132</v>
      </c>
      <c r="F36" s="24"/>
      <c r="G36" s="24"/>
      <c r="H36" s="24"/>
      <c r="I36" s="24"/>
    </row>
    <row r="37" spans="1:9" ht="13.5" thickBot="1">
      <c r="A37" s="24">
        <v>36</v>
      </c>
      <c r="B37" s="28">
        <v>40623</v>
      </c>
      <c r="C37" s="29">
        <v>1304</v>
      </c>
      <c r="D37" s="42">
        <v>40638</v>
      </c>
      <c r="E37" s="29" t="s">
        <v>101</v>
      </c>
      <c r="F37" s="24"/>
      <c r="G37" s="24"/>
      <c r="H37" s="24"/>
      <c r="I37" s="24"/>
    </row>
    <row r="38" spans="1:11" ht="13.5" thickBot="1">
      <c r="A38" s="17">
        <v>29.13</v>
      </c>
      <c r="B38" s="21">
        <v>40665</v>
      </c>
      <c r="C38" s="58"/>
      <c r="D38" s="59">
        <v>40665</v>
      </c>
      <c r="E38" s="60" t="s">
        <v>191</v>
      </c>
      <c r="F38" t="s">
        <v>106</v>
      </c>
      <c r="G38" t="s">
        <v>94</v>
      </c>
      <c r="H38" t="s">
        <v>161</v>
      </c>
      <c r="I38" t="s">
        <v>28</v>
      </c>
      <c r="J38" s="17"/>
      <c r="K38" s="17"/>
    </row>
    <row r="39" spans="1:9" ht="12.75">
      <c r="A39" s="17">
        <v>10</v>
      </c>
      <c r="B39" s="21">
        <v>40670</v>
      </c>
      <c r="C39" s="17">
        <v>1305</v>
      </c>
      <c r="D39" s="21">
        <v>40682</v>
      </c>
      <c r="E39" s="16" t="s">
        <v>152</v>
      </c>
      <c r="F39" t="s">
        <v>106</v>
      </c>
      <c r="G39" t="s">
        <v>107</v>
      </c>
      <c r="H39" t="s">
        <v>108</v>
      </c>
      <c r="I39" t="s">
        <v>15</v>
      </c>
    </row>
    <row r="40" spans="1:9" ht="12.75">
      <c r="A40" s="17">
        <v>2000</v>
      </c>
      <c r="B40" s="21">
        <v>40684</v>
      </c>
      <c r="C40" s="17"/>
      <c r="D40" s="21">
        <v>40686</v>
      </c>
      <c r="E40" s="16" t="s">
        <v>86</v>
      </c>
      <c r="F40" t="s">
        <v>25</v>
      </c>
      <c r="G40" t="s">
        <v>28</v>
      </c>
      <c r="H40" t="s">
        <v>29</v>
      </c>
      <c r="I40" t="s">
        <v>61</v>
      </c>
    </row>
    <row r="41" spans="1:9" ht="12.75">
      <c r="A41">
        <v>12</v>
      </c>
      <c r="B41" s="13">
        <v>40694</v>
      </c>
      <c r="C41" s="152" t="s">
        <v>165</v>
      </c>
      <c r="D41" s="151">
        <v>40694</v>
      </c>
      <c r="E41" s="23" t="s">
        <v>190</v>
      </c>
      <c r="F41" t="s">
        <v>196</v>
      </c>
      <c r="G41" t="s">
        <v>15</v>
      </c>
      <c r="H41" t="s">
        <v>14</v>
      </c>
      <c r="I41" s="17" t="s">
        <v>462</v>
      </c>
    </row>
    <row r="42" spans="1:9" ht="12.75">
      <c r="A42">
        <v>-0.35</v>
      </c>
      <c r="B42" s="13">
        <v>40694</v>
      </c>
      <c r="C42" s="152"/>
      <c r="D42" s="151"/>
      <c r="E42" s="23" t="s">
        <v>187</v>
      </c>
      <c r="F42" t="s">
        <v>25</v>
      </c>
      <c r="G42" t="s">
        <v>15</v>
      </c>
      <c r="H42" t="s">
        <v>14</v>
      </c>
      <c r="I42" s="17" t="s">
        <v>462</v>
      </c>
    </row>
    <row r="43" spans="1:9" ht="12.75">
      <c r="A43">
        <v>10</v>
      </c>
      <c r="B43" s="13">
        <v>40670</v>
      </c>
      <c r="C43" s="131">
        <v>1306</v>
      </c>
      <c r="D43" s="129">
        <v>40694</v>
      </c>
      <c r="E43" s="15" t="s">
        <v>185</v>
      </c>
      <c r="F43" t="s">
        <v>106</v>
      </c>
      <c r="G43" t="s">
        <v>107</v>
      </c>
      <c r="H43" t="s">
        <v>108</v>
      </c>
      <c r="I43" t="s">
        <v>15</v>
      </c>
    </row>
    <row r="44" spans="1:9" ht="13.5" thickBot="1">
      <c r="A44">
        <v>-6</v>
      </c>
      <c r="B44" s="13">
        <v>40670</v>
      </c>
      <c r="C44" s="128"/>
      <c r="D44" s="130"/>
      <c r="E44" s="3" t="s">
        <v>172</v>
      </c>
      <c r="F44" t="s">
        <v>25</v>
      </c>
      <c r="G44" t="s">
        <v>15</v>
      </c>
      <c r="H44" t="s">
        <v>14</v>
      </c>
      <c r="I44" s="17" t="s">
        <v>462</v>
      </c>
    </row>
    <row r="45" spans="3:5" ht="14.25" thickBot="1">
      <c r="C45" s="53" t="s">
        <v>166</v>
      </c>
      <c r="D45" s="51"/>
      <c r="E45" s="52"/>
    </row>
    <row r="46" spans="3:5" ht="14.25" thickBot="1">
      <c r="C46" s="53" t="s">
        <v>167</v>
      </c>
      <c r="D46" s="51"/>
      <c r="E46" s="52"/>
    </row>
    <row r="47" spans="1:6" ht="13.5">
      <c r="A47" s="98">
        <v>0.69</v>
      </c>
      <c r="B47" s="102"/>
      <c r="C47" s="103" t="s">
        <v>165</v>
      </c>
      <c r="D47" s="104">
        <v>40786</v>
      </c>
      <c r="E47" s="105" t="s">
        <v>170</v>
      </c>
      <c r="F47" s="98" t="s">
        <v>34</v>
      </c>
    </row>
    <row r="48" spans="1:9" ht="13.5">
      <c r="A48">
        <v>342.61</v>
      </c>
      <c r="B48" s="13">
        <v>40791</v>
      </c>
      <c r="C48" s="54" t="s">
        <v>10</v>
      </c>
      <c r="D48" s="55">
        <v>40792</v>
      </c>
      <c r="E48" s="56" t="s">
        <v>168</v>
      </c>
      <c r="F48" t="s">
        <v>25</v>
      </c>
      <c r="G48" t="s">
        <v>28</v>
      </c>
      <c r="H48" t="s">
        <v>29</v>
      </c>
      <c r="I48" t="s">
        <v>62</v>
      </c>
    </row>
    <row r="49" spans="1:9" ht="13.5">
      <c r="A49">
        <v>15.84</v>
      </c>
      <c r="B49" s="13">
        <v>40799</v>
      </c>
      <c r="C49" s="54" t="s">
        <v>10</v>
      </c>
      <c r="D49" s="55">
        <v>40800</v>
      </c>
      <c r="E49" s="56" t="s">
        <v>198</v>
      </c>
      <c r="F49" t="s">
        <v>25</v>
      </c>
      <c r="G49" t="s">
        <v>28</v>
      </c>
      <c r="H49" t="s">
        <v>29</v>
      </c>
      <c r="I49" t="s">
        <v>197</v>
      </c>
    </row>
    <row r="50" spans="1:9" ht="13.5" thickBot="1">
      <c r="A50">
        <v>99.95</v>
      </c>
      <c r="B50" s="13">
        <v>40796</v>
      </c>
      <c r="C50" s="3">
        <v>1308</v>
      </c>
      <c r="D50" s="14">
        <v>40801</v>
      </c>
      <c r="E50" s="57" t="s">
        <v>199</v>
      </c>
      <c r="F50" t="s">
        <v>25</v>
      </c>
      <c r="G50" t="s">
        <v>28</v>
      </c>
      <c r="H50" t="s">
        <v>29</v>
      </c>
      <c r="I50" t="s">
        <v>197</v>
      </c>
    </row>
    <row r="51" spans="3:5" ht="14.25" thickBot="1">
      <c r="C51" s="63" t="s">
        <v>201</v>
      </c>
      <c r="D51" s="64"/>
      <c r="E51" s="65"/>
    </row>
    <row r="52" spans="1:6" ht="14.25" thickBot="1">
      <c r="A52" s="106">
        <v>373.36</v>
      </c>
      <c r="B52" s="102"/>
      <c r="C52" s="107">
        <v>1309</v>
      </c>
      <c r="D52" s="108">
        <v>40844</v>
      </c>
      <c r="E52" s="109" t="s">
        <v>200</v>
      </c>
      <c r="F52" s="98" t="s">
        <v>34</v>
      </c>
    </row>
    <row r="53" spans="3:5" ht="14.25" thickBot="1">
      <c r="C53" s="63" t="s">
        <v>354</v>
      </c>
      <c r="D53" s="64"/>
      <c r="E53" s="65"/>
    </row>
    <row r="54" spans="1:9" ht="12.75">
      <c r="A54" s="70">
        <v>39.18</v>
      </c>
      <c r="B54" s="69">
        <v>40925</v>
      </c>
      <c r="C54" s="68">
        <v>1310</v>
      </c>
      <c r="D54" s="13">
        <v>40897</v>
      </c>
      <c r="E54" s="23" t="s">
        <v>209</v>
      </c>
      <c r="F54" t="s">
        <v>25</v>
      </c>
      <c r="G54" t="s">
        <v>28</v>
      </c>
      <c r="H54" t="s">
        <v>29</v>
      </c>
      <c r="I54" t="s">
        <v>197</v>
      </c>
    </row>
    <row r="55" spans="1:10" ht="13.5" thickBot="1">
      <c r="A55" s="70">
        <v>2</v>
      </c>
      <c r="B55" s="69">
        <v>40925</v>
      </c>
      <c r="C55" s="91">
        <v>1312</v>
      </c>
      <c r="D55" s="14">
        <v>40927</v>
      </c>
      <c r="E55" s="57" t="s">
        <v>210</v>
      </c>
      <c r="F55" t="s">
        <v>196</v>
      </c>
      <c r="G55" t="s">
        <v>28</v>
      </c>
      <c r="H55" t="s">
        <v>203</v>
      </c>
      <c r="I55" t="s">
        <v>246</v>
      </c>
      <c r="J55" t="s">
        <v>249</v>
      </c>
    </row>
    <row r="56" spans="1:9" ht="12.75">
      <c r="A56" s="70">
        <v>236.64</v>
      </c>
      <c r="B56" s="69">
        <v>40925</v>
      </c>
      <c r="C56" s="153">
        <v>1311</v>
      </c>
      <c r="D56" s="154">
        <v>40934</v>
      </c>
      <c r="E56" s="23" t="s">
        <v>211</v>
      </c>
      <c r="F56" t="s">
        <v>25</v>
      </c>
      <c r="G56" t="s">
        <v>28</v>
      </c>
      <c r="H56" t="s">
        <v>29</v>
      </c>
      <c r="I56" t="s">
        <v>41</v>
      </c>
    </row>
    <row r="57" spans="1:9" ht="12.75">
      <c r="A57" s="70">
        <v>151.12</v>
      </c>
      <c r="B57" s="69">
        <v>40925</v>
      </c>
      <c r="C57" s="153"/>
      <c r="D57" s="155"/>
      <c r="E57" s="23" t="s">
        <v>212</v>
      </c>
      <c r="F57" t="s">
        <v>25</v>
      </c>
      <c r="G57" t="s">
        <v>28</v>
      </c>
      <c r="H57" t="s">
        <v>29</v>
      </c>
      <c r="I57" t="s">
        <v>41</v>
      </c>
    </row>
    <row r="58" spans="1:9" ht="12.75">
      <c r="A58" s="70">
        <v>5.97</v>
      </c>
      <c r="B58" s="69">
        <v>40940</v>
      </c>
      <c r="C58" s="68" t="s">
        <v>233</v>
      </c>
      <c r="D58" s="13">
        <v>40941</v>
      </c>
      <c r="E58" s="72" t="s">
        <v>240</v>
      </c>
      <c r="F58" t="s">
        <v>25</v>
      </c>
      <c r="G58" t="s">
        <v>28</v>
      </c>
      <c r="H58" t="s">
        <v>29</v>
      </c>
      <c r="I58" t="s">
        <v>197</v>
      </c>
    </row>
    <row r="59" spans="1:10" ht="12.75">
      <c r="A59" s="70">
        <v>119</v>
      </c>
      <c r="B59" s="13">
        <v>40941</v>
      </c>
      <c r="C59" s="153" t="s">
        <v>165</v>
      </c>
      <c r="D59" s="155">
        <v>40941</v>
      </c>
      <c r="E59" s="72" t="s">
        <v>433</v>
      </c>
      <c r="F59" t="s">
        <v>196</v>
      </c>
      <c r="G59" t="s">
        <v>28</v>
      </c>
      <c r="H59" t="s">
        <v>203</v>
      </c>
      <c r="I59" t="s">
        <v>246</v>
      </c>
      <c r="J59" t="s">
        <v>249</v>
      </c>
    </row>
    <row r="60" spans="1:9" ht="12.75">
      <c r="A60" s="70">
        <v>-3.45</v>
      </c>
      <c r="B60" s="13">
        <v>40941</v>
      </c>
      <c r="C60" s="153"/>
      <c r="D60" s="155"/>
      <c r="E60" s="72" t="s">
        <v>433</v>
      </c>
      <c r="F60" t="s">
        <v>25</v>
      </c>
      <c r="G60" t="s">
        <v>28</v>
      </c>
      <c r="H60" t="s">
        <v>29</v>
      </c>
      <c r="I60" s="23" t="s">
        <v>355</v>
      </c>
    </row>
    <row r="61" spans="1:9" ht="12.75">
      <c r="A61" s="93">
        <v>121.47</v>
      </c>
      <c r="B61" s="13">
        <v>40941</v>
      </c>
      <c r="C61" s="68" t="s">
        <v>233</v>
      </c>
      <c r="D61" s="13">
        <v>40941</v>
      </c>
      <c r="E61" s="160" t="s">
        <v>234</v>
      </c>
      <c r="F61" t="s">
        <v>25</v>
      </c>
      <c r="G61" t="s">
        <v>28</v>
      </c>
      <c r="H61" t="s">
        <v>29</v>
      </c>
      <c r="I61" t="s">
        <v>197</v>
      </c>
    </row>
    <row r="62" spans="1:9" ht="12.75">
      <c r="A62" s="93">
        <v>329</v>
      </c>
      <c r="B62" s="13">
        <v>40944</v>
      </c>
      <c r="C62" s="68" t="s">
        <v>233</v>
      </c>
      <c r="D62" s="13">
        <v>40945</v>
      </c>
      <c r="E62" s="160"/>
      <c r="F62" t="s">
        <v>25</v>
      </c>
      <c r="G62" t="s">
        <v>28</v>
      </c>
      <c r="H62" t="s">
        <v>29</v>
      </c>
      <c r="I62" t="s">
        <v>197</v>
      </c>
    </row>
    <row r="63" spans="1:9" ht="12.75">
      <c r="A63" s="93">
        <v>35.46</v>
      </c>
      <c r="B63" s="13">
        <v>40949</v>
      </c>
      <c r="C63" s="68" t="s">
        <v>233</v>
      </c>
      <c r="D63" s="13">
        <v>40952</v>
      </c>
      <c r="E63" s="160" t="s">
        <v>235</v>
      </c>
      <c r="F63" t="s">
        <v>25</v>
      </c>
      <c r="G63" t="s">
        <v>28</v>
      </c>
      <c r="H63" t="s">
        <v>29</v>
      </c>
      <c r="I63" t="s">
        <v>197</v>
      </c>
    </row>
    <row r="64" spans="1:9" ht="12.75">
      <c r="A64" s="93">
        <v>3.25</v>
      </c>
      <c r="B64" s="13">
        <v>40949</v>
      </c>
      <c r="C64" s="68" t="s">
        <v>233</v>
      </c>
      <c r="D64" s="13">
        <v>40952</v>
      </c>
      <c r="E64" s="160"/>
      <c r="F64" t="s">
        <v>25</v>
      </c>
      <c r="G64" t="s">
        <v>28</v>
      </c>
      <c r="H64" t="s">
        <v>29</v>
      </c>
      <c r="I64" t="s">
        <v>197</v>
      </c>
    </row>
    <row r="65" spans="1:9" ht="12.75">
      <c r="A65" s="70">
        <v>65.2</v>
      </c>
      <c r="B65" s="13">
        <v>40949</v>
      </c>
      <c r="C65" s="68" t="s">
        <v>233</v>
      </c>
      <c r="D65" s="13">
        <v>40952</v>
      </c>
      <c r="E65" s="160"/>
      <c r="F65" t="s">
        <v>25</v>
      </c>
      <c r="G65" t="s">
        <v>28</v>
      </c>
      <c r="H65" t="s">
        <v>29</v>
      </c>
      <c r="I65" t="s">
        <v>197</v>
      </c>
    </row>
    <row r="66" spans="1:9" ht="12.75">
      <c r="A66" s="70">
        <v>75.35</v>
      </c>
      <c r="B66" s="69">
        <v>40950</v>
      </c>
      <c r="C66" s="68" t="s">
        <v>233</v>
      </c>
      <c r="D66" s="13">
        <v>40952</v>
      </c>
      <c r="E66" s="72" t="s">
        <v>241</v>
      </c>
      <c r="F66" t="s">
        <v>25</v>
      </c>
      <c r="G66" t="s">
        <v>28</v>
      </c>
      <c r="H66" t="s">
        <v>29</v>
      </c>
      <c r="I66" t="s">
        <v>197</v>
      </c>
    </row>
    <row r="67" spans="1:9" ht="12.75">
      <c r="A67" s="70">
        <v>200.9</v>
      </c>
      <c r="B67" s="69">
        <v>40951</v>
      </c>
      <c r="C67" s="68">
        <v>1313</v>
      </c>
      <c r="D67" s="13">
        <v>40956</v>
      </c>
      <c r="E67" s="23" t="s">
        <v>213</v>
      </c>
      <c r="F67" t="s">
        <v>25</v>
      </c>
      <c r="G67" t="s">
        <v>28</v>
      </c>
      <c r="H67" t="s">
        <v>29</v>
      </c>
      <c r="I67" t="s">
        <v>197</v>
      </c>
    </row>
    <row r="68" spans="1:9" ht="12.75">
      <c r="A68" s="70">
        <v>2000</v>
      </c>
      <c r="B68" s="69">
        <v>40953</v>
      </c>
      <c r="C68" s="68" t="s">
        <v>357</v>
      </c>
      <c r="D68" s="69">
        <v>40953</v>
      </c>
      <c r="E68" s="23" t="s">
        <v>356</v>
      </c>
      <c r="F68" s="73" t="s">
        <v>195</v>
      </c>
      <c r="G68" t="s">
        <v>368</v>
      </c>
      <c r="H68" s="73" t="s">
        <v>397</v>
      </c>
      <c r="I68" s="73" t="s">
        <v>28</v>
      </c>
    </row>
    <row r="69" spans="1:9" ht="12.75">
      <c r="A69" s="70">
        <v>200</v>
      </c>
      <c r="B69" s="69">
        <v>40953</v>
      </c>
      <c r="C69" s="68" t="s">
        <v>357</v>
      </c>
      <c r="D69" s="69">
        <v>40953</v>
      </c>
      <c r="E69" s="23" t="s">
        <v>363</v>
      </c>
      <c r="F69" t="s">
        <v>195</v>
      </c>
      <c r="G69" t="s">
        <v>94</v>
      </c>
      <c r="H69" t="s">
        <v>95</v>
      </c>
      <c r="I69" t="s">
        <v>28</v>
      </c>
    </row>
    <row r="70" spans="1:9" ht="12.75">
      <c r="A70" s="70">
        <v>100</v>
      </c>
      <c r="B70" s="69">
        <v>40954</v>
      </c>
      <c r="C70" s="68" t="s">
        <v>357</v>
      </c>
      <c r="D70" s="69">
        <v>40954</v>
      </c>
      <c r="E70" s="23" t="s">
        <v>363</v>
      </c>
      <c r="F70" t="s">
        <v>195</v>
      </c>
      <c r="G70" t="s">
        <v>94</v>
      </c>
      <c r="H70" t="s">
        <v>95</v>
      </c>
      <c r="I70" t="s">
        <v>28</v>
      </c>
    </row>
    <row r="71" spans="1:9" ht="12.75">
      <c r="A71" s="70">
        <v>464.85</v>
      </c>
      <c r="B71" s="69">
        <v>40955</v>
      </c>
      <c r="C71" s="68" t="s">
        <v>233</v>
      </c>
      <c r="D71" s="13">
        <v>40956</v>
      </c>
      <c r="E71" s="72" t="s">
        <v>239</v>
      </c>
      <c r="F71" t="s">
        <v>25</v>
      </c>
      <c r="G71" t="s">
        <v>28</v>
      </c>
      <c r="H71" t="s">
        <v>29</v>
      </c>
      <c r="I71" t="s">
        <v>62</v>
      </c>
    </row>
    <row r="72" spans="1:10" ht="12.75">
      <c r="A72" s="70">
        <v>119</v>
      </c>
      <c r="B72" s="69">
        <v>40955</v>
      </c>
      <c r="C72" s="161" t="s">
        <v>165</v>
      </c>
      <c r="D72" s="144">
        <v>40956</v>
      </c>
      <c r="E72" s="115" t="s">
        <v>441</v>
      </c>
      <c r="F72" t="s">
        <v>196</v>
      </c>
      <c r="G72" t="s">
        <v>28</v>
      </c>
      <c r="H72" t="s">
        <v>203</v>
      </c>
      <c r="I72" t="s">
        <v>246</v>
      </c>
      <c r="J72" t="s">
        <v>249</v>
      </c>
    </row>
    <row r="73" spans="1:10" ht="12.75">
      <c r="A73" s="70">
        <v>-5</v>
      </c>
      <c r="B73" s="69">
        <v>40955</v>
      </c>
      <c r="C73" s="161"/>
      <c r="D73" s="144"/>
      <c r="E73" s="115" t="s">
        <v>443</v>
      </c>
      <c r="F73" t="s">
        <v>196</v>
      </c>
      <c r="G73" t="s">
        <v>28</v>
      </c>
      <c r="H73" t="s">
        <v>203</v>
      </c>
      <c r="I73" t="s">
        <v>246</v>
      </c>
      <c r="J73" t="s">
        <v>442</v>
      </c>
    </row>
    <row r="74" spans="1:9" ht="13.5" thickBot="1">
      <c r="A74" s="70">
        <v>-3.3</v>
      </c>
      <c r="B74" s="69">
        <v>40955</v>
      </c>
      <c r="C74" s="162"/>
      <c r="D74" s="145"/>
      <c r="E74" s="94" t="s">
        <v>443</v>
      </c>
      <c r="F74" t="s">
        <v>25</v>
      </c>
      <c r="G74" t="s">
        <v>28</v>
      </c>
      <c r="H74" t="s">
        <v>29</v>
      </c>
      <c r="I74" s="23" t="s">
        <v>355</v>
      </c>
    </row>
    <row r="75" spans="1:10" ht="12.75">
      <c r="A75" s="70">
        <v>99</v>
      </c>
      <c r="B75" s="69">
        <v>40951</v>
      </c>
      <c r="C75" s="68">
        <v>1314</v>
      </c>
      <c r="D75" s="11">
        <v>40961</v>
      </c>
      <c r="E75" s="23" t="s">
        <v>215</v>
      </c>
      <c r="F75" t="s">
        <v>196</v>
      </c>
      <c r="G75" t="s">
        <v>28</v>
      </c>
      <c r="H75" t="s">
        <v>203</v>
      </c>
      <c r="I75" t="s">
        <v>246</v>
      </c>
      <c r="J75" t="s">
        <v>249</v>
      </c>
    </row>
    <row r="76" spans="1:9" ht="12.75">
      <c r="A76" s="70">
        <v>12</v>
      </c>
      <c r="B76" s="69">
        <v>40951</v>
      </c>
      <c r="C76" s="68">
        <v>1315</v>
      </c>
      <c r="D76" s="13">
        <v>40967</v>
      </c>
      <c r="E76" s="23" t="s">
        <v>218</v>
      </c>
      <c r="F76" t="s">
        <v>25</v>
      </c>
      <c r="G76" t="s">
        <v>28</v>
      </c>
      <c r="H76" t="s">
        <v>29</v>
      </c>
      <c r="I76" t="s">
        <v>41</v>
      </c>
    </row>
    <row r="77" spans="1:9" ht="12.75">
      <c r="A77" s="70">
        <v>970.05</v>
      </c>
      <c r="B77" s="69">
        <v>40956</v>
      </c>
      <c r="C77" s="74" t="s">
        <v>244</v>
      </c>
      <c r="D77" s="13">
        <v>40960</v>
      </c>
      <c r="E77" s="72" t="s">
        <v>245</v>
      </c>
      <c r="F77" t="s">
        <v>25</v>
      </c>
      <c r="G77" t="s">
        <v>28</v>
      </c>
      <c r="H77" t="s">
        <v>29</v>
      </c>
      <c r="I77" t="s">
        <v>236</v>
      </c>
    </row>
    <row r="78" spans="1:10" ht="12.75">
      <c r="A78" s="70">
        <v>34</v>
      </c>
      <c r="B78" s="69">
        <v>40958</v>
      </c>
      <c r="C78" s="68">
        <v>1316</v>
      </c>
      <c r="D78" s="13">
        <v>40969</v>
      </c>
      <c r="E78" s="23" t="s">
        <v>224</v>
      </c>
      <c r="F78" t="s">
        <v>196</v>
      </c>
      <c r="G78" t="s">
        <v>28</v>
      </c>
      <c r="H78" t="s">
        <v>203</v>
      </c>
      <c r="I78" t="s">
        <v>246</v>
      </c>
      <c r="J78" t="s">
        <v>249</v>
      </c>
    </row>
    <row r="79" spans="1:10" ht="12.75">
      <c r="A79" s="70">
        <v>99</v>
      </c>
      <c r="B79" s="69">
        <v>40958</v>
      </c>
      <c r="C79" s="68">
        <v>1317</v>
      </c>
      <c r="D79" s="13">
        <v>40960</v>
      </c>
      <c r="E79" s="23" t="s">
        <v>216</v>
      </c>
      <c r="F79" t="s">
        <v>196</v>
      </c>
      <c r="G79" t="s">
        <v>28</v>
      </c>
      <c r="H79" t="s">
        <v>203</v>
      </c>
      <c r="I79" t="s">
        <v>246</v>
      </c>
      <c r="J79" t="s">
        <v>249</v>
      </c>
    </row>
    <row r="80" spans="1:9" ht="12.75">
      <c r="A80" s="70">
        <v>137.3</v>
      </c>
      <c r="B80" s="69">
        <v>40958</v>
      </c>
      <c r="C80" s="68">
        <v>1318</v>
      </c>
      <c r="D80" s="13">
        <v>40960</v>
      </c>
      <c r="E80" s="23" t="s">
        <v>225</v>
      </c>
      <c r="F80" t="s">
        <v>25</v>
      </c>
      <c r="G80" t="s">
        <v>28</v>
      </c>
      <c r="H80" t="s">
        <v>29</v>
      </c>
      <c r="I80" t="s">
        <v>208</v>
      </c>
    </row>
    <row r="81" spans="1:9" ht="12.75">
      <c r="A81" s="70">
        <v>26.8</v>
      </c>
      <c r="B81" s="69">
        <v>40958</v>
      </c>
      <c r="C81" s="68">
        <v>1319</v>
      </c>
      <c r="D81" s="13">
        <v>40966</v>
      </c>
      <c r="E81" s="23" t="s">
        <v>214</v>
      </c>
      <c r="F81" t="s">
        <v>25</v>
      </c>
      <c r="G81" t="s">
        <v>28</v>
      </c>
      <c r="H81" t="s">
        <v>29</v>
      </c>
      <c r="I81" t="s">
        <v>197</v>
      </c>
    </row>
    <row r="82" spans="1:10" ht="12.75">
      <c r="A82" s="70">
        <v>47.4</v>
      </c>
      <c r="B82" s="69">
        <v>40958</v>
      </c>
      <c r="C82" s="153">
        <v>1320</v>
      </c>
      <c r="D82" s="155">
        <v>40967</v>
      </c>
      <c r="E82" s="23" t="s">
        <v>219</v>
      </c>
      <c r="F82" t="s">
        <v>25</v>
      </c>
      <c r="G82" t="s">
        <v>28</v>
      </c>
      <c r="H82" t="s">
        <v>29</v>
      </c>
      <c r="I82" t="s">
        <v>41</v>
      </c>
      <c r="J82" t="s">
        <v>206</v>
      </c>
    </row>
    <row r="83" spans="1:10" ht="12.75">
      <c r="A83" s="70">
        <v>24.98</v>
      </c>
      <c r="B83" s="69">
        <v>40958</v>
      </c>
      <c r="C83" s="153"/>
      <c r="D83" s="155"/>
      <c r="E83" s="23" t="s">
        <v>220</v>
      </c>
      <c r="F83" t="s">
        <v>25</v>
      </c>
      <c r="G83" t="s">
        <v>28</v>
      </c>
      <c r="H83" t="s">
        <v>29</v>
      </c>
      <c r="I83" t="s">
        <v>41</v>
      </c>
      <c r="J83" t="s">
        <v>207</v>
      </c>
    </row>
    <row r="84" spans="1:9" ht="12.75">
      <c r="A84" s="70">
        <v>144.07</v>
      </c>
      <c r="B84" s="69">
        <v>40958</v>
      </c>
      <c r="C84" s="153"/>
      <c r="D84" s="155"/>
      <c r="E84" s="23" t="s">
        <v>221</v>
      </c>
      <c r="F84" t="s">
        <v>25</v>
      </c>
      <c r="G84" t="s">
        <v>28</v>
      </c>
      <c r="H84" t="s">
        <v>29</v>
      </c>
      <c r="I84" t="s">
        <v>208</v>
      </c>
    </row>
    <row r="85" spans="1:9" ht="12.75">
      <c r="A85" s="70">
        <v>1022.79</v>
      </c>
      <c r="B85" s="69">
        <v>40958</v>
      </c>
      <c r="C85" s="68">
        <v>1321</v>
      </c>
      <c r="D85" s="13">
        <v>40960</v>
      </c>
      <c r="E85" s="23" t="s">
        <v>217</v>
      </c>
      <c r="F85" t="s">
        <v>25</v>
      </c>
      <c r="G85" t="s">
        <v>28</v>
      </c>
      <c r="H85" t="s">
        <v>29</v>
      </c>
      <c r="I85" t="s">
        <v>236</v>
      </c>
    </row>
    <row r="86" spans="1:10" ht="12.75">
      <c r="A86" s="70">
        <v>29.34</v>
      </c>
      <c r="B86" s="69">
        <v>40958</v>
      </c>
      <c r="C86" s="68">
        <v>1322</v>
      </c>
      <c r="D86" s="13">
        <v>40960</v>
      </c>
      <c r="E86" s="23" t="s">
        <v>464</v>
      </c>
      <c r="F86" t="s">
        <v>25</v>
      </c>
      <c r="G86" t="s">
        <v>28</v>
      </c>
      <c r="H86" t="s">
        <v>29</v>
      </c>
      <c r="I86" t="s">
        <v>197</v>
      </c>
      <c r="J86" t="s">
        <v>465</v>
      </c>
    </row>
    <row r="87" spans="1:9" ht="12.75">
      <c r="A87" s="70">
        <v>949.56</v>
      </c>
      <c r="B87" s="69">
        <v>40958</v>
      </c>
      <c r="C87" s="68" t="s">
        <v>233</v>
      </c>
      <c r="D87" s="13">
        <v>40960</v>
      </c>
      <c r="E87" s="23" t="s">
        <v>242</v>
      </c>
      <c r="F87" t="s">
        <v>25</v>
      </c>
      <c r="G87" t="s">
        <v>28</v>
      </c>
      <c r="H87" t="s">
        <v>29</v>
      </c>
      <c r="I87" t="s">
        <v>236</v>
      </c>
    </row>
    <row r="88" spans="1:9" ht="12.75">
      <c r="A88" s="70"/>
      <c r="B88" s="68"/>
      <c r="C88" s="68">
        <v>1323</v>
      </c>
      <c r="E88" t="s">
        <v>205</v>
      </c>
      <c r="I88" s="71"/>
    </row>
    <row r="89" spans="1:9" ht="12.75">
      <c r="A89" s="70">
        <v>143.69</v>
      </c>
      <c r="B89" s="69">
        <v>40959</v>
      </c>
      <c r="C89" s="153">
        <v>1324</v>
      </c>
      <c r="D89" s="126">
        <v>40974</v>
      </c>
      <c r="E89" s="23" t="s">
        <v>226</v>
      </c>
      <c r="F89" t="s">
        <v>25</v>
      </c>
      <c r="G89" t="s">
        <v>28</v>
      </c>
      <c r="H89" t="s">
        <v>29</v>
      </c>
      <c r="I89" t="s">
        <v>237</v>
      </c>
    </row>
    <row r="90" spans="1:9" ht="12.75">
      <c r="A90" s="70">
        <v>228.85000000000002</v>
      </c>
      <c r="B90" s="69">
        <v>40959</v>
      </c>
      <c r="C90" s="153"/>
      <c r="D90" s="126"/>
      <c r="E90" s="23" t="s">
        <v>227</v>
      </c>
      <c r="F90" t="s">
        <v>25</v>
      </c>
      <c r="G90" t="s">
        <v>28</v>
      </c>
      <c r="H90" t="s">
        <v>29</v>
      </c>
      <c r="I90" t="s">
        <v>236</v>
      </c>
    </row>
    <row r="91" spans="1:9" ht="12.75">
      <c r="A91" s="70">
        <v>7.76</v>
      </c>
      <c r="B91" s="69">
        <v>40959</v>
      </c>
      <c r="C91" s="153"/>
      <c r="D91" s="126"/>
      <c r="E91" s="23" t="s">
        <v>228</v>
      </c>
      <c r="F91" t="s">
        <v>25</v>
      </c>
      <c r="G91" t="s">
        <v>28</v>
      </c>
      <c r="H91" t="s">
        <v>29</v>
      </c>
      <c r="I91" t="s">
        <v>197</v>
      </c>
    </row>
    <row r="92" spans="1:9" ht="12.75">
      <c r="A92" s="70">
        <v>72.88</v>
      </c>
      <c r="B92" s="69">
        <v>40959</v>
      </c>
      <c r="C92" s="68">
        <v>1325</v>
      </c>
      <c r="D92" s="13">
        <v>40974</v>
      </c>
      <c r="E92" s="23" t="s">
        <v>466</v>
      </c>
      <c r="F92" t="s">
        <v>25</v>
      </c>
      <c r="G92" t="s">
        <v>28</v>
      </c>
      <c r="H92" t="s">
        <v>29</v>
      </c>
      <c r="I92" t="s">
        <v>238</v>
      </c>
    </row>
    <row r="93" spans="1:9" ht="12.75">
      <c r="A93" s="70">
        <v>269.87</v>
      </c>
      <c r="B93" s="69">
        <v>40959</v>
      </c>
      <c r="C93" s="67" t="s">
        <v>233</v>
      </c>
      <c r="D93" s="13">
        <v>40960</v>
      </c>
      <c r="E93" s="72" t="s">
        <v>243</v>
      </c>
      <c r="F93" t="s">
        <v>25</v>
      </c>
      <c r="G93" t="s">
        <v>28</v>
      </c>
      <c r="H93" t="s">
        <v>29</v>
      </c>
      <c r="I93" t="s">
        <v>62</v>
      </c>
    </row>
    <row r="94" spans="1:9" ht="12.75">
      <c r="A94" s="93">
        <v>5000</v>
      </c>
      <c r="B94" s="69">
        <v>40968</v>
      </c>
      <c r="C94" s="67" t="s">
        <v>244</v>
      </c>
      <c r="D94" s="13">
        <v>40969</v>
      </c>
      <c r="E94" s="72" t="s">
        <v>86</v>
      </c>
      <c r="F94" t="s">
        <v>25</v>
      </c>
      <c r="G94" t="s">
        <v>28</v>
      </c>
      <c r="H94" t="s">
        <v>29</v>
      </c>
      <c r="I94" t="s">
        <v>61</v>
      </c>
    </row>
    <row r="95" spans="1:9" ht="12.75">
      <c r="A95" s="93">
        <v>1000</v>
      </c>
      <c r="B95" s="69">
        <v>40968</v>
      </c>
      <c r="C95" s="67" t="s">
        <v>244</v>
      </c>
      <c r="D95" s="13">
        <v>40969</v>
      </c>
      <c r="E95" s="72" t="s">
        <v>86</v>
      </c>
      <c r="F95" t="s">
        <v>25</v>
      </c>
      <c r="G95" t="s">
        <v>28</v>
      </c>
      <c r="H95" t="s">
        <v>29</v>
      </c>
      <c r="I95" t="s">
        <v>61</v>
      </c>
    </row>
    <row r="96" spans="1:9" ht="12.75">
      <c r="A96" s="93">
        <v>1000</v>
      </c>
      <c r="B96" s="69">
        <v>40968</v>
      </c>
      <c r="C96" s="67" t="s">
        <v>244</v>
      </c>
      <c r="D96" s="13">
        <v>40969</v>
      </c>
      <c r="E96" s="72" t="s">
        <v>86</v>
      </c>
      <c r="F96" t="s">
        <v>25</v>
      </c>
      <c r="G96" t="s">
        <v>28</v>
      </c>
      <c r="H96" t="s">
        <v>29</v>
      </c>
      <c r="I96" t="s">
        <v>61</v>
      </c>
    </row>
    <row r="97" spans="1:9" ht="12.75">
      <c r="A97" s="93">
        <v>2883.49</v>
      </c>
      <c r="B97" s="13">
        <v>40984</v>
      </c>
      <c r="C97" s="68" t="s">
        <v>357</v>
      </c>
      <c r="D97" s="13">
        <v>40984</v>
      </c>
      <c r="E97" s="23" t="s">
        <v>360</v>
      </c>
      <c r="F97" t="s">
        <v>25</v>
      </c>
      <c r="G97" t="s">
        <v>28</v>
      </c>
      <c r="H97" t="s">
        <v>29</v>
      </c>
      <c r="I97" t="s">
        <v>61</v>
      </c>
    </row>
    <row r="98" spans="1:9" ht="13.5" thickBot="1">
      <c r="A98" s="93">
        <v>8</v>
      </c>
      <c r="B98" s="13">
        <v>40984</v>
      </c>
      <c r="C98" s="91" t="s">
        <v>357</v>
      </c>
      <c r="D98" s="14">
        <v>40984</v>
      </c>
      <c r="E98" s="57" t="s">
        <v>361</v>
      </c>
      <c r="F98" t="s">
        <v>25</v>
      </c>
      <c r="G98" t="s">
        <v>28</v>
      </c>
      <c r="H98" t="s">
        <v>29</v>
      </c>
      <c r="I98" t="s">
        <v>359</v>
      </c>
    </row>
    <row r="99" spans="1:9" ht="12.75">
      <c r="A99" s="70">
        <v>940.5252499999999</v>
      </c>
      <c r="B99" s="69">
        <v>40959</v>
      </c>
      <c r="C99" s="153">
        <v>1326</v>
      </c>
      <c r="D99" s="155">
        <v>41002</v>
      </c>
      <c r="E99" s="23" t="s">
        <v>468</v>
      </c>
      <c r="F99" t="s">
        <v>25</v>
      </c>
      <c r="G99" t="s">
        <v>28</v>
      </c>
      <c r="H99" t="s">
        <v>29</v>
      </c>
      <c r="I99" t="s">
        <v>41</v>
      </c>
    </row>
    <row r="100" spans="1:9" ht="12.75">
      <c r="A100" s="70">
        <v>32.483624999999996</v>
      </c>
      <c r="B100" s="69">
        <v>40959</v>
      </c>
      <c r="C100" s="153"/>
      <c r="D100" s="155"/>
      <c r="E100" s="23" t="s">
        <v>229</v>
      </c>
      <c r="F100" t="s">
        <v>25</v>
      </c>
      <c r="G100" t="s">
        <v>28</v>
      </c>
      <c r="H100" t="s">
        <v>29</v>
      </c>
      <c r="I100" t="s">
        <v>41</v>
      </c>
    </row>
    <row r="101" spans="1:9" ht="12.75">
      <c r="A101" s="70">
        <v>108.93087499999999</v>
      </c>
      <c r="B101" s="69">
        <v>40959</v>
      </c>
      <c r="C101" s="153"/>
      <c r="D101" s="155"/>
      <c r="E101" s="23" t="s">
        <v>469</v>
      </c>
      <c r="F101" t="s">
        <v>25</v>
      </c>
      <c r="G101" t="s">
        <v>28</v>
      </c>
      <c r="H101" t="s">
        <v>29</v>
      </c>
      <c r="I101" t="s">
        <v>197</v>
      </c>
    </row>
    <row r="102" spans="1:9" ht="12.75">
      <c r="A102" s="70">
        <v>846.9163750000005</v>
      </c>
      <c r="B102" s="69">
        <v>40959</v>
      </c>
      <c r="C102" s="153"/>
      <c r="D102" s="155"/>
      <c r="E102" s="23" t="s">
        <v>467</v>
      </c>
      <c r="F102" t="s">
        <v>25</v>
      </c>
      <c r="G102" t="s">
        <v>28</v>
      </c>
      <c r="H102" t="s">
        <v>29</v>
      </c>
      <c r="I102" t="s">
        <v>236</v>
      </c>
    </row>
    <row r="103" spans="1:9" ht="12.75">
      <c r="A103" s="70">
        <v>436.3842499999998</v>
      </c>
      <c r="B103" s="69">
        <v>40959</v>
      </c>
      <c r="C103" s="153"/>
      <c r="D103" s="155"/>
      <c r="E103" s="23" t="s">
        <v>470</v>
      </c>
      <c r="F103" t="s">
        <v>25</v>
      </c>
      <c r="G103" t="s">
        <v>28</v>
      </c>
      <c r="H103" t="s">
        <v>29</v>
      </c>
      <c r="I103" t="s">
        <v>238</v>
      </c>
    </row>
    <row r="104" spans="1:9" ht="12.75">
      <c r="A104" s="70">
        <v>-900</v>
      </c>
      <c r="B104" s="69">
        <v>40959</v>
      </c>
      <c r="C104" s="153"/>
      <c r="D104" s="155"/>
      <c r="E104" s="23" t="s">
        <v>230</v>
      </c>
      <c r="F104" t="s">
        <v>195</v>
      </c>
      <c r="G104" t="s">
        <v>368</v>
      </c>
      <c r="H104" t="s">
        <v>369</v>
      </c>
      <c r="I104" t="s">
        <v>28</v>
      </c>
    </row>
    <row r="105" spans="1:9" ht="12.75">
      <c r="A105" s="70">
        <v>-250</v>
      </c>
      <c r="B105" s="69">
        <v>40959</v>
      </c>
      <c r="C105" s="153"/>
      <c r="D105" s="155"/>
      <c r="E105" s="23" t="s">
        <v>231</v>
      </c>
      <c r="F105" t="s">
        <v>25</v>
      </c>
      <c r="G105" t="s">
        <v>28</v>
      </c>
      <c r="H105" t="s">
        <v>29</v>
      </c>
      <c r="I105" t="s">
        <v>41</v>
      </c>
    </row>
    <row r="106" spans="1:10" ht="12.75">
      <c r="A106" s="70">
        <v>99</v>
      </c>
      <c r="B106" s="69">
        <v>40974</v>
      </c>
      <c r="C106" s="148">
        <v>1327</v>
      </c>
      <c r="D106" s="149">
        <v>41016</v>
      </c>
      <c r="E106" s="150" t="s">
        <v>232</v>
      </c>
      <c r="F106" t="s">
        <v>196</v>
      </c>
      <c r="G106" t="s">
        <v>28</v>
      </c>
      <c r="H106" t="s">
        <v>203</v>
      </c>
      <c r="I106" t="s">
        <v>246</v>
      </c>
      <c r="J106" t="s">
        <v>249</v>
      </c>
    </row>
    <row r="107" spans="1:10" ht="12.75">
      <c r="A107" s="70">
        <v>-10</v>
      </c>
      <c r="B107" s="69">
        <v>40974</v>
      </c>
      <c r="C107" s="148"/>
      <c r="D107" s="149"/>
      <c r="E107" s="150"/>
      <c r="F107" t="s">
        <v>196</v>
      </c>
      <c r="G107" t="s">
        <v>28</v>
      </c>
      <c r="H107" t="s">
        <v>203</v>
      </c>
      <c r="I107" t="s">
        <v>246</v>
      </c>
      <c r="J107" t="s">
        <v>442</v>
      </c>
    </row>
    <row r="108" spans="1:5" ht="12.75">
      <c r="A108" s="70"/>
      <c r="B108" s="69"/>
      <c r="C108" s="68">
        <v>1328</v>
      </c>
      <c r="E108" s="23" t="s">
        <v>375</v>
      </c>
    </row>
    <row r="109" spans="1:10" ht="12.75">
      <c r="A109" s="93">
        <v>99</v>
      </c>
      <c r="B109" s="13">
        <v>40992</v>
      </c>
      <c r="C109" s="122">
        <v>1329</v>
      </c>
      <c r="D109" s="121">
        <v>41001</v>
      </c>
      <c r="E109" s="123" t="s">
        <v>362</v>
      </c>
      <c r="F109" t="s">
        <v>196</v>
      </c>
      <c r="G109" t="s">
        <v>28</v>
      </c>
      <c r="H109" t="s">
        <v>203</v>
      </c>
      <c r="I109" t="s">
        <v>246</v>
      </c>
      <c r="J109" t="s">
        <v>249</v>
      </c>
    </row>
    <row r="110" spans="1:11" ht="12.75">
      <c r="A110" s="70">
        <v>15.51</v>
      </c>
      <c r="B110" s="69">
        <v>40974</v>
      </c>
      <c r="C110" s="148">
        <v>1330</v>
      </c>
      <c r="D110" s="149">
        <v>41036</v>
      </c>
      <c r="E110" s="15" t="s">
        <v>222</v>
      </c>
      <c r="F110" t="s">
        <v>25</v>
      </c>
      <c r="G110" t="s">
        <v>28</v>
      </c>
      <c r="H110" t="s">
        <v>29</v>
      </c>
      <c r="I110" t="s">
        <v>41</v>
      </c>
      <c r="K110" s="101"/>
    </row>
    <row r="111" spans="1:11" ht="13.5" thickBot="1">
      <c r="A111" s="70">
        <v>19.04</v>
      </c>
      <c r="B111" s="69">
        <v>40974</v>
      </c>
      <c r="C111" s="156"/>
      <c r="D111" s="157"/>
      <c r="E111" s="3" t="s">
        <v>223</v>
      </c>
      <c r="F111" t="s">
        <v>25</v>
      </c>
      <c r="G111" t="s">
        <v>28</v>
      </c>
      <c r="H111" t="s">
        <v>29</v>
      </c>
      <c r="I111" t="s">
        <v>41</v>
      </c>
      <c r="K111" s="101"/>
    </row>
    <row r="112" spans="1:5" ht="12.75">
      <c r="A112" s="116"/>
      <c r="B112" s="117"/>
      <c r="C112" s="116"/>
      <c r="D112" s="117"/>
      <c r="E112" s="116"/>
    </row>
    <row r="113" ht="12.75">
      <c r="E113" s="85"/>
    </row>
  </sheetData>
  <sheetProtection/>
  <mergeCells count="31">
    <mergeCell ref="D43:D44"/>
    <mergeCell ref="C59:C60"/>
    <mergeCell ref="D59:D60"/>
    <mergeCell ref="C72:C74"/>
    <mergeCell ref="C10:C11"/>
    <mergeCell ref="D10:D11"/>
    <mergeCell ref="C35:C36"/>
    <mergeCell ref="D35:D36"/>
    <mergeCell ref="C22:C24"/>
    <mergeCell ref="E63:E65"/>
    <mergeCell ref="E61:E62"/>
    <mergeCell ref="C25:C26"/>
    <mergeCell ref="D25:D26"/>
    <mergeCell ref="C56:C57"/>
    <mergeCell ref="D82:D84"/>
    <mergeCell ref="D72:D74"/>
    <mergeCell ref="C110:C111"/>
    <mergeCell ref="D110:D111"/>
    <mergeCell ref="D99:D105"/>
    <mergeCell ref="C89:C91"/>
    <mergeCell ref="C82:C84"/>
    <mergeCell ref="D89:D91"/>
    <mergeCell ref="D22:D24"/>
    <mergeCell ref="C106:C107"/>
    <mergeCell ref="D106:D107"/>
    <mergeCell ref="E106:E107"/>
    <mergeCell ref="D41:D42"/>
    <mergeCell ref="C41:C42"/>
    <mergeCell ref="C43:C44"/>
    <mergeCell ref="C99:C105"/>
    <mergeCell ref="D56:D57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0.140625" style="0" bestFit="1" customWidth="1"/>
    <col min="2" max="3" width="13.7109375" style="2" customWidth="1"/>
    <col min="4" max="4" width="50.28125" style="0" customWidth="1"/>
    <col min="6" max="6" width="9.140625" style="9" customWidth="1"/>
    <col min="7" max="7" width="10.28125" style="0" customWidth="1"/>
    <col min="8" max="8" width="19.00390625" style="0" bestFit="1" customWidth="1"/>
  </cols>
  <sheetData>
    <row r="1" spans="1:6" ht="12.75">
      <c r="A1" s="23" t="s">
        <v>158</v>
      </c>
      <c r="B1" s="7">
        <v>0</v>
      </c>
      <c r="F1"/>
    </row>
    <row r="2" ht="12.75">
      <c r="F2"/>
    </row>
    <row r="3" spans="1:6" ht="12.75">
      <c r="A3" s="23" t="s">
        <v>159</v>
      </c>
      <c r="B3" s="8">
        <v>0</v>
      </c>
      <c r="F3"/>
    </row>
    <row r="4" spans="1:6" ht="12.75">
      <c r="A4" s="23" t="s">
        <v>160</v>
      </c>
      <c r="B4" s="8"/>
      <c r="F4"/>
    </row>
    <row r="5" spans="1:6" ht="12.75">
      <c r="A5" s="23" t="s">
        <v>163</v>
      </c>
      <c r="B5" s="8">
        <v>0</v>
      </c>
      <c r="F5"/>
    </row>
    <row r="6" spans="1:6" ht="12.75">
      <c r="A6" s="23" t="s">
        <v>164</v>
      </c>
      <c r="B6" s="8">
        <v>0</v>
      </c>
      <c r="F6"/>
    </row>
    <row r="7" ht="12.75">
      <c r="F7"/>
    </row>
    <row r="8" spans="1:6" ht="12.75">
      <c r="A8" t="s">
        <v>157</v>
      </c>
      <c r="B8" s="4">
        <f>B1+B3+B5+B6</f>
        <v>0</v>
      </c>
      <c r="C8" s="49" t="s">
        <v>162</v>
      </c>
      <c r="F8"/>
    </row>
    <row r="9" ht="12.75">
      <c r="F9"/>
    </row>
    <row r="10" spans="1:6" ht="12.75">
      <c r="A10" s="23" t="s">
        <v>459</v>
      </c>
      <c r="B10" s="99">
        <f>SUM('income - cash'!A17:A81)</f>
        <v>2613</v>
      </c>
      <c r="F10"/>
    </row>
    <row r="11" spans="1:6" ht="12.75">
      <c r="A11" s="23" t="s">
        <v>460</v>
      </c>
      <c r="B11" s="99">
        <f>-SUM('expense - cash'!A17:A29)</f>
        <v>-2613</v>
      </c>
      <c r="F11"/>
    </row>
    <row r="12" spans="2:6" ht="12.75">
      <c r="B12" s="99"/>
      <c r="F12"/>
    </row>
    <row r="13" spans="1:6" ht="12.75">
      <c r="A13" s="2" t="s">
        <v>461</v>
      </c>
      <c r="B13" s="18"/>
      <c r="F13"/>
    </row>
    <row r="14" spans="1:6" ht="12.75">
      <c r="A14" s="10" t="s">
        <v>7</v>
      </c>
      <c r="B14" s="100">
        <f>B8+B10+B11</f>
        <v>0</v>
      </c>
      <c r="F14"/>
    </row>
    <row r="15" spans="1:6" ht="12.75">
      <c r="A15" s="49"/>
      <c r="B15" s="100"/>
      <c r="F15"/>
    </row>
    <row r="16" spans="2:6" ht="12.75">
      <c r="B16" s="18"/>
      <c r="F16"/>
    </row>
    <row r="17" spans="2:6" ht="12.75">
      <c r="B17" s="99"/>
      <c r="F17"/>
    </row>
    <row r="18" spans="2:6" ht="12.75">
      <c r="B18" s="99"/>
      <c r="F18"/>
    </row>
    <row r="19" spans="2:6" ht="12.75">
      <c r="B19" s="18"/>
      <c r="F19"/>
    </row>
    <row r="20" spans="2:6" ht="12.75">
      <c r="B20" s="100"/>
      <c r="F20"/>
    </row>
    <row r="21" spans="1:6" ht="12.75">
      <c r="A21" s="10"/>
      <c r="B21" s="100"/>
      <c r="F21"/>
    </row>
    <row r="22" spans="1:6" ht="12.75">
      <c r="A22" s="10"/>
      <c r="B22" s="100"/>
      <c r="F22"/>
    </row>
    <row r="23" spans="2:6" ht="12.75">
      <c r="B23" s="18"/>
      <c r="F23"/>
    </row>
    <row r="24" spans="1:6" ht="12.75">
      <c r="A24" t="s">
        <v>452</v>
      </c>
      <c r="B24" s="99">
        <v>0</v>
      </c>
      <c r="F24"/>
    </row>
    <row r="25" spans="1:6" ht="12.75">
      <c r="A25" t="s">
        <v>453</v>
      </c>
      <c r="B25" s="99">
        <v>0</v>
      </c>
      <c r="F25"/>
    </row>
    <row r="26" spans="1:6" ht="12.75">
      <c r="A26" t="s">
        <v>454</v>
      </c>
      <c r="B26" s="99">
        <v>0</v>
      </c>
      <c r="F26"/>
    </row>
    <row r="27" spans="1:6" ht="12.75">
      <c r="A27" t="s">
        <v>455</v>
      </c>
      <c r="B27" s="99">
        <v>0</v>
      </c>
      <c r="F27"/>
    </row>
    <row r="28" spans="2:6" ht="12.75">
      <c r="B28" s="99"/>
      <c r="F28"/>
    </row>
    <row r="29" spans="1:6" ht="12.75">
      <c r="A29" t="s">
        <v>456</v>
      </c>
      <c r="B29" s="100">
        <f>B20+B24+B25+B26+B27</f>
        <v>0</v>
      </c>
      <c r="F29"/>
    </row>
    <row r="30" spans="2:6" ht="12.75">
      <c r="B30" s="4"/>
      <c r="F30"/>
    </row>
    <row r="31" ht="12.75">
      <c r="F31"/>
    </row>
    <row r="32" ht="12.75">
      <c r="F32"/>
    </row>
    <row r="33" ht="12.75">
      <c r="F33"/>
    </row>
    <row r="34" ht="12.75">
      <c r="F34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2"/>
  <sheetViews>
    <sheetView zoomScale="80" zoomScaleNormal="80" zoomScalePageLayoutView="0" workbookViewId="0" topLeftCell="A1">
      <pane ySplit="4" topLeftCell="A69" activePane="bottomLeft" state="frozen"/>
      <selection pane="topLeft" activeCell="A1" sqref="A1"/>
      <selection pane="bottomLeft" activeCell="F81" sqref="F81"/>
    </sheetView>
  </sheetViews>
  <sheetFormatPr defaultColWidth="9.140625" defaultRowHeight="12.75"/>
  <cols>
    <col min="1" max="1" width="13.7109375" style="0" bestFit="1" customWidth="1"/>
    <col min="2" max="2" width="13.7109375" style="13" bestFit="1" customWidth="1"/>
    <col min="3" max="3" width="55.140625" style="0" customWidth="1"/>
    <col min="4" max="4" width="8.140625" style="0" customWidth="1"/>
    <col min="5" max="5" width="17.8515625" style="9" customWidth="1"/>
    <col min="6" max="6" width="23.140625" style="0" customWidth="1"/>
    <col min="7" max="7" width="16.00390625" style="0" customWidth="1"/>
    <col min="8" max="8" width="11.00390625" style="0" customWidth="1"/>
    <col min="9" max="9" width="6.00390625" style="0" customWidth="1"/>
    <col min="10" max="10" width="7.57421875" style="0" customWidth="1"/>
    <col min="11" max="11" width="6.421875" style="0" customWidth="1"/>
    <col min="12" max="12" width="8.7109375" style="0" customWidth="1"/>
    <col min="13" max="13" width="8.28125" style="0" customWidth="1"/>
  </cols>
  <sheetData>
    <row r="1" spans="3:7" ht="12.75">
      <c r="C1" s="62" t="s">
        <v>194</v>
      </c>
      <c r="D1" t="s">
        <v>195</v>
      </c>
      <c r="E1" t="s">
        <v>94</v>
      </c>
      <c r="F1" t="s">
        <v>95</v>
      </c>
      <c r="G1" t="s">
        <v>28</v>
      </c>
    </row>
    <row r="2" spans="5:15" ht="12.75">
      <c r="E2"/>
      <c r="J2" s="20">
        <f aca="true" t="shared" si="0" ref="J2:O2">SUM(J5:J72)</f>
        <v>0</v>
      </c>
      <c r="K2" s="20">
        <f t="shared" si="0"/>
        <v>0</v>
      </c>
      <c r="L2" s="20">
        <f t="shared" si="0"/>
        <v>30</v>
      </c>
      <c r="M2" s="20">
        <f t="shared" si="0"/>
        <v>0</v>
      </c>
      <c r="N2" s="20">
        <f t="shared" si="0"/>
        <v>6</v>
      </c>
      <c r="O2" s="20">
        <f t="shared" si="0"/>
        <v>827</v>
      </c>
    </row>
    <row r="3" ht="12.75">
      <c r="E3"/>
    </row>
    <row r="4" spans="1:15" ht="12.75">
      <c r="A4" t="s">
        <v>0</v>
      </c>
      <c r="B4" s="13" t="s">
        <v>1</v>
      </c>
      <c r="C4" t="s">
        <v>3</v>
      </c>
      <c r="D4" t="s">
        <v>12</v>
      </c>
      <c r="E4"/>
      <c r="F4" s="9"/>
      <c r="J4" t="s">
        <v>39</v>
      </c>
      <c r="K4" t="s">
        <v>40</v>
      </c>
      <c r="L4" t="s">
        <v>41</v>
      </c>
      <c r="M4" t="s">
        <v>9</v>
      </c>
      <c r="N4" t="s">
        <v>102</v>
      </c>
      <c r="O4" t="s">
        <v>89</v>
      </c>
    </row>
    <row r="5" spans="5:6" ht="12.75">
      <c r="E5"/>
      <c r="F5" s="9"/>
    </row>
    <row r="6" spans="1:15" ht="12.75">
      <c r="A6" s="26">
        <v>10</v>
      </c>
      <c r="B6" s="28">
        <v>40581</v>
      </c>
      <c r="C6" s="24" t="s">
        <v>142</v>
      </c>
      <c r="D6" s="24"/>
      <c r="E6" s="24"/>
      <c r="F6" s="24"/>
      <c r="G6" s="24"/>
      <c r="H6" s="24"/>
      <c r="I6" s="24"/>
      <c r="J6" s="24"/>
      <c r="K6" s="24"/>
      <c r="L6" s="24"/>
      <c r="M6" s="26"/>
      <c r="N6" s="24"/>
      <c r="O6" s="24"/>
    </row>
    <row r="7" spans="1:15" ht="12.75">
      <c r="A7" s="26">
        <v>10</v>
      </c>
      <c r="B7" s="28">
        <v>40581</v>
      </c>
      <c r="C7" s="24" t="s">
        <v>153</v>
      </c>
      <c r="D7" s="24"/>
      <c r="E7" s="24"/>
      <c r="F7" s="24"/>
      <c r="G7" s="24"/>
      <c r="H7" s="24"/>
      <c r="I7" s="24"/>
      <c r="J7" s="24"/>
      <c r="K7" s="24"/>
      <c r="L7" s="24"/>
      <c r="M7" s="26"/>
      <c r="N7" s="24"/>
      <c r="O7" s="24"/>
    </row>
    <row r="8" spans="1:15" ht="12.75">
      <c r="A8" s="26">
        <v>10</v>
      </c>
      <c r="B8" s="28">
        <v>40581</v>
      </c>
      <c r="C8" s="24" t="s">
        <v>143</v>
      </c>
      <c r="D8" s="24"/>
      <c r="E8" s="24"/>
      <c r="F8" s="24"/>
      <c r="G8" s="24"/>
      <c r="H8" s="24"/>
      <c r="I8" s="24"/>
      <c r="J8" s="24"/>
      <c r="K8" s="24"/>
      <c r="L8" s="24"/>
      <c r="M8" s="26"/>
      <c r="N8" s="24"/>
      <c r="O8" s="24"/>
    </row>
    <row r="9" spans="1:15" ht="12.75">
      <c r="A9" s="26">
        <v>2000</v>
      </c>
      <c r="B9" s="28">
        <v>40591</v>
      </c>
      <c r="C9" s="24" t="s">
        <v>127</v>
      </c>
      <c r="D9" s="24"/>
      <c r="E9" s="24"/>
      <c r="F9" s="24"/>
      <c r="G9" s="24"/>
      <c r="H9" s="24"/>
      <c r="I9" s="24"/>
      <c r="J9" s="24"/>
      <c r="K9" s="24"/>
      <c r="L9" s="24"/>
      <c r="M9" s="26"/>
      <c r="N9" s="24"/>
      <c r="O9" s="24"/>
    </row>
    <row r="10" spans="1:15" ht="12.75">
      <c r="A10" s="26">
        <v>6</v>
      </c>
      <c r="B10" s="28">
        <v>40591</v>
      </c>
      <c r="C10" s="24" t="s">
        <v>146</v>
      </c>
      <c r="D10" s="24"/>
      <c r="E10" s="24"/>
      <c r="F10" s="24"/>
      <c r="G10" s="24"/>
      <c r="H10" s="24"/>
      <c r="I10" s="24"/>
      <c r="J10" s="24"/>
      <c r="K10" s="24"/>
      <c r="L10" s="24"/>
      <c r="M10" s="26"/>
      <c r="N10" s="24">
        <v>6</v>
      </c>
      <c r="O10" s="24"/>
    </row>
    <row r="11" spans="1:15" ht="12.75">
      <c r="A11" s="26">
        <v>30</v>
      </c>
      <c r="B11" s="28">
        <v>40591</v>
      </c>
      <c r="C11" s="24" t="s">
        <v>147</v>
      </c>
      <c r="D11" s="24"/>
      <c r="E11" s="24"/>
      <c r="F11" s="24"/>
      <c r="G11" s="24"/>
      <c r="H11" s="24"/>
      <c r="I11" s="24"/>
      <c r="J11" s="24"/>
      <c r="K11" s="24"/>
      <c r="L11" s="24">
        <v>30</v>
      </c>
      <c r="M11" s="26"/>
      <c r="N11" s="24"/>
      <c r="O11" s="24"/>
    </row>
    <row r="12" spans="1:15" ht="12.75">
      <c r="A12" s="26">
        <v>200</v>
      </c>
      <c r="B12" s="28">
        <v>40595</v>
      </c>
      <c r="C12" s="24" t="s">
        <v>148</v>
      </c>
      <c r="D12" s="24"/>
      <c r="E12" s="24"/>
      <c r="F12" s="24"/>
      <c r="G12" s="24"/>
      <c r="H12" s="24"/>
      <c r="I12" s="24"/>
      <c r="J12" s="24"/>
      <c r="K12" s="24"/>
      <c r="L12" s="24"/>
      <c r="M12" s="26"/>
      <c r="N12" s="24"/>
      <c r="O12" s="24">
        <v>200</v>
      </c>
    </row>
    <row r="13" spans="1:15" ht="12.75">
      <c r="A13" s="26">
        <v>589</v>
      </c>
      <c r="B13" s="28">
        <v>40595</v>
      </c>
      <c r="C13" s="24" t="s">
        <v>148</v>
      </c>
      <c r="D13" s="24"/>
      <c r="E13" s="24"/>
      <c r="F13" s="24"/>
      <c r="G13" s="24"/>
      <c r="H13" s="24"/>
      <c r="I13" s="24"/>
      <c r="J13" s="24"/>
      <c r="K13" s="24"/>
      <c r="L13" s="24"/>
      <c r="M13" s="26"/>
      <c r="N13" s="24"/>
      <c r="O13" s="24">
        <v>589</v>
      </c>
    </row>
    <row r="14" spans="1:15" ht="12.75">
      <c r="A14" s="26">
        <v>38</v>
      </c>
      <c r="B14" s="28">
        <v>40595</v>
      </c>
      <c r="C14" s="24" t="s">
        <v>148</v>
      </c>
      <c r="D14" s="24"/>
      <c r="E14" s="24"/>
      <c r="F14" s="24"/>
      <c r="G14" s="24"/>
      <c r="H14" s="24"/>
      <c r="I14" s="24"/>
      <c r="J14" s="24"/>
      <c r="K14" s="24"/>
      <c r="L14" s="24"/>
      <c r="M14" s="26"/>
      <c r="N14" s="24"/>
      <c r="O14" s="24">
        <v>38</v>
      </c>
    </row>
    <row r="15" spans="1:15" ht="12.75">
      <c r="A15" s="24">
        <v>400</v>
      </c>
      <c r="B15" s="28">
        <v>40596</v>
      </c>
      <c r="C15" s="24" t="s">
        <v>127</v>
      </c>
      <c r="D15" s="24"/>
      <c r="E15" s="24"/>
      <c r="F15" s="24"/>
      <c r="G15" s="24"/>
      <c r="H15" s="24"/>
      <c r="I15" s="24"/>
      <c r="J15" s="24"/>
      <c r="K15" s="24"/>
      <c r="L15" s="24"/>
      <c r="M15" s="26"/>
      <c r="N15" s="24"/>
      <c r="O15" s="24"/>
    </row>
    <row r="16" spans="1:15" ht="12.75">
      <c r="A16" s="24">
        <v>400</v>
      </c>
      <c r="B16" s="28">
        <v>40596</v>
      </c>
      <c r="C16" s="24" t="s">
        <v>127</v>
      </c>
      <c r="D16" s="24"/>
      <c r="E16" s="24"/>
      <c r="F16" s="24"/>
      <c r="G16" s="24"/>
      <c r="H16" s="24"/>
      <c r="I16" s="24"/>
      <c r="J16" s="24"/>
      <c r="K16" s="24"/>
      <c r="L16" s="24"/>
      <c r="M16" s="26"/>
      <c r="N16" s="24"/>
      <c r="O16" s="24"/>
    </row>
    <row r="17" spans="1:15" ht="12.75">
      <c r="A17">
        <v>12</v>
      </c>
      <c r="B17" s="13">
        <v>40670</v>
      </c>
      <c r="C17" t="s">
        <v>171</v>
      </c>
      <c r="D17" t="s">
        <v>196</v>
      </c>
      <c r="E17" t="s">
        <v>15</v>
      </c>
      <c r="F17" t="s">
        <v>14</v>
      </c>
      <c r="G17" s="17"/>
      <c r="I17" s="17"/>
      <c r="J17" s="17"/>
      <c r="K17" s="17"/>
      <c r="L17" s="17"/>
      <c r="M17" s="18"/>
      <c r="N17" s="17"/>
      <c r="O17" s="17"/>
    </row>
    <row r="18" spans="1:15" ht="12.75">
      <c r="A18">
        <v>-10</v>
      </c>
      <c r="B18" s="13">
        <v>40670</v>
      </c>
      <c r="C18" s="16" t="s">
        <v>184</v>
      </c>
      <c r="D18" t="s">
        <v>106</v>
      </c>
      <c r="E18" t="s">
        <v>107</v>
      </c>
      <c r="F18" t="s">
        <v>108</v>
      </c>
      <c r="G18" t="s">
        <v>15</v>
      </c>
      <c r="J18" s="17"/>
      <c r="K18" s="17"/>
      <c r="L18" s="17"/>
      <c r="M18" s="18"/>
      <c r="N18" s="17"/>
      <c r="O18" s="17"/>
    </row>
    <row r="19" spans="1:13" ht="12.75">
      <c r="A19" s="95">
        <v>200</v>
      </c>
      <c r="B19" s="96">
        <v>40953</v>
      </c>
      <c r="C19" s="97" t="s">
        <v>363</v>
      </c>
      <c r="D19" s="98" t="s">
        <v>34</v>
      </c>
      <c r="E19"/>
      <c r="M19" s="2"/>
    </row>
    <row r="20" spans="1:13" ht="12.75">
      <c r="A20" s="95">
        <v>100</v>
      </c>
      <c r="B20" s="96">
        <v>40954</v>
      </c>
      <c r="C20" s="97" t="s">
        <v>363</v>
      </c>
      <c r="D20" s="98" t="s">
        <v>34</v>
      </c>
      <c r="E20"/>
      <c r="M20" s="2"/>
    </row>
    <row r="21" spans="1:13" ht="12.75">
      <c r="A21" s="80">
        <v>75</v>
      </c>
      <c r="B21" s="13">
        <v>40956</v>
      </c>
      <c r="C21" s="71" t="s">
        <v>318</v>
      </c>
      <c r="D21" t="s">
        <v>196</v>
      </c>
      <c r="E21" t="s">
        <v>28</v>
      </c>
      <c r="F21" t="s">
        <v>203</v>
      </c>
      <c r="G21" t="s">
        <v>246</v>
      </c>
      <c r="H21" t="s">
        <v>255</v>
      </c>
      <c r="M21" s="2"/>
    </row>
    <row r="22" spans="1:13" ht="12.75">
      <c r="A22" s="82">
        <v>10</v>
      </c>
      <c r="B22" s="13">
        <v>40956</v>
      </c>
      <c r="C22" s="71" t="s">
        <v>248</v>
      </c>
      <c r="D22" t="s">
        <v>196</v>
      </c>
      <c r="E22" t="s">
        <v>28</v>
      </c>
      <c r="F22" t="s">
        <v>203</v>
      </c>
      <c r="G22" t="s">
        <v>41</v>
      </c>
      <c r="H22" t="s">
        <v>257</v>
      </c>
      <c r="M22" s="2"/>
    </row>
    <row r="23" spans="1:13" ht="12.75">
      <c r="A23" s="84">
        <v>10</v>
      </c>
      <c r="B23" s="13">
        <v>40956</v>
      </c>
      <c r="C23" s="71" t="s">
        <v>335</v>
      </c>
      <c r="D23" t="s">
        <v>196</v>
      </c>
      <c r="E23" t="s">
        <v>28</v>
      </c>
      <c r="F23" t="s">
        <v>203</v>
      </c>
      <c r="G23" t="s">
        <v>334</v>
      </c>
      <c r="M23" s="2"/>
    </row>
    <row r="24" spans="1:7" ht="12.75">
      <c r="A24" s="84">
        <v>10</v>
      </c>
      <c r="B24" s="13">
        <v>40956</v>
      </c>
      <c r="C24" s="71" t="s">
        <v>336</v>
      </c>
      <c r="D24" t="s">
        <v>196</v>
      </c>
      <c r="E24" t="s">
        <v>28</v>
      </c>
      <c r="F24" t="s">
        <v>203</v>
      </c>
      <c r="G24" t="s">
        <v>334</v>
      </c>
    </row>
    <row r="25" spans="1:8" ht="12.75">
      <c r="A25" s="82">
        <v>10</v>
      </c>
      <c r="B25" s="13">
        <v>40956</v>
      </c>
      <c r="C25" s="71" t="s">
        <v>267</v>
      </c>
      <c r="D25" t="s">
        <v>196</v>
      </c>
      <c r="E25" t="s">
        <v>28</v>
      </c>
      <c r="F25" t="s">
        <v>203</v>
      </c>
      <c r="G25" t="s">
        <v>41</v>
      </c>
      <c r="H25" t="s">
        <v>206</v>
      </c>
    </row>
    <row r="26" spans="1:8" ht="12.75">
      <c r="A26" s="79">
        <v>169</v>
      </c>
      <c r="B26" s="13">
        <v>40956</v>
      </c>
      <c r="C26" s="78" t="s">
        <v>314</v>
      </c>
      <c r="D26" t="s">
        <v>196</v>
      </c>
      <c r="E26" t="s">
        <v>28</v>
      </c>
      <c r="F26" t="s">
        <v>203</v>
      </c>
      <c r="G26" t="s">
        <v>246</v>
      </c>
      <c r="H26" t="s">
        <v>247</v>
      </c>
    </row>
    <row r="27" spans="1:8" ht="12.75">
      <c r="A27" s="80">
        <v>75</v>
      </c>
      <c r="B27" s="13">
        <v>40956</v>
      </c>
      <c r="C27" s="78" t="s">
        <v>319</v>
      </c>
      <c r="D27" t="s">
        <v>196</v>
      </c>
      <c r="E27" t="s">
        <v>28</v>
      </c>
      <c r="F27" t="s">
        <v>203</v>
      </c>
      <c r="G27" t="s">
        <v>246</v>
      </c>
      <c r="H27" t="s">
        <v>255</v>
      </c>
    </row>
    <row r="28" spans="1:7" ht="12.75">
      <c r="A28" s="76">
        <v>5</v>
      </c>
      <c r="B28" s="13">
        <v>40956</v>
      </c>
      <c r="C28" s="78" t="s">
        <v>319</v>
      </c>
      <c r="D28" t="s">
        <v>196</v>
      </c>
      <c r="E28" t="s">
        <v>28</v>
      </c>
      <c r="F28" t="s">
        <v>203</v>
      </c>
      <c r="G28" t="s">
        <v>237</v>
      </c>
    </row>
    <row r="29" spans="1:8" ht="12.75">
      <c r="A29" s="79">
        <v>12</v>
      </c>
      <c r="B29" s="13">
        <v>40956</v>
      </c>
      <c r="C29" s="78" t="s">
        <v>319</v>
      </c>
      <c r="D29" t="s">
        <v>196</v>
      </c>
      <c r="E29" t="s">
        <v>28</v>
      </c>
      <c r="F29" t="s">
        <v>203</v>
      </c>
      <c r="G29" t="s">
        <v>41</v>
      </c>
      <c r="H29" t="s">
        <v>258</v>
      </c>
    </row>
    <row r="30" spans="1:8" ht="12.75">
      <c r="A30" s="79">
        <v>12</v>
      </c>
      <c r="B30" s="13">
        <v>40956</v>
      </c>
      <c r="C30" s="78" t="s">
        <v>319</v>
      </c>
      <c r="D30" t="s">
        <v>196</v>
      </c>
      <c r="E30" t="s">
        <v>28</v>
      </c>
      <c r="F30" t="s">
        <v>203</v>
      </c>
      <c r="G30" t="s">
        <v>41</v>
      </c>
      <c r="H30" t="s">
        <v>313</v>
      </c>
    </row>
    <row r="31" spans="1:7" ht="12.75">
      <c r="A31" s="84">
        <v>10</v>
      </c>
      <c r="B31" s="13">
        <v>40956</v>
      </c>
      <c r="C31" s="71" t="s">
        <v>337</v>
      </c>
      <c r="D31" t="s">
        <v>196</v>
      </c>
      <c r="E31" t="s">
        <v>28</v>
      </c>
      <c r="F31" t="s">
        <v>203</v>
      </c>
      <c r="G31" t="s">
        <v>334</v>
      </c>
    </row>
    <row r="32" spans="1:8" ht="12.75">
      <c r="A32" s="83">
        <v>129</v>
      </c>
      <c r="B32" s="13">
        <v>40956</v>
      </c>
      <c r="C32" s="78" t="s">
        <v>315</v>
      </c>
      <c r="D32" t="s">
        <v>196</v>
      </c>
      <c r="E32" t="s">
        <v>28</v>
      </c>
      <c r="F32" t="s">
        <v>203</v>
      </c>
      <c r="G32" t="s">
        <v>246</v>
      </c>
      <c r="H32" t="s">
        <v>249</v>
      </c>
    </row>
    <row r="33" spans="1:7" ht="12.75">
      <c r="A33" s="84">
        <v>10</v>
      </c>
      <c r="B33" s="13">
        <v>40956</v>
      </c>
      <c r="C33" s="71" t="s">
        <v>338</v>
      </c>
      <c r="D33" t="s">
        <v>196</v>
      </c>
      <c r="E33" t="s">
        <v>28</v>
      </c>
      <c r="F33" t="s">
        <v>203</v>
      </c>
      <c r="G33" t="s">
        <v>334</v>
      </c>
    </row>
    <row r="34" spans="1:7" ht="12.75">
      <c r="A34" s="76">
        <v>5</v>
      </c>
      <c r="B34" s="13">
        <v>40956</v>
      </c>
      <c r="C34" s="71" t="s">
        <v>251</v>
      </c>
      <c r="D34" t="s">
        <v>196</v>
      </c>
      <c r="E34" t="s">
        <v>28</v>
      </c>
      <c r="F34" t="s">
        <v>203</v>
      </c>
      <c r="G34" t="s">
        <v>237</v>
      </c>
    </row>
    <row r="35" spans="1:7" ht="12.75">
      <c r="A35" s="76">
        <v>5</v>
      </c>
      <c r="B35" s="13">
        <v>40956</v>
      </c>
      <c r="C35" s="71" t="s">
        <v>331</v>
      </c>
      <c r="D35" t="s">
        <v>196</v>
      </c>
      <c r="E35" t="s">
        <v>28</v>
      </c>
      <c r="F35" t="s">
        <v>203</v>
      </c>
      <c r="G35" t="s">
        <v>237</v>
      </c>
    </row>
    <row r="36" spans="1:7" ht="12.75">
      <c r="A36" s="84">
        <v>10</v>
      </c>
      <c r="B36" s="13">
        <v>40956</v>
      </c>
      <c r="C36" s="71" t="s">
        <v>339</v>
      </c>
      <c r="D36" t="s">
        <v>196</v>
      </c>
      <c r="E36" t="s">
        <v>28</v>
      </c>
      <c r="F36" t="s">
        <v>203</v>
      </c>
      <c r="G36" t="s">
        <v>334</v>
      </c>
    </row>
    <row r="37" spans="1:8" ht="12.75">
      <c r="A37" s="76">
        <v>20</v>
      </c>
      <c r="B37" s="13">
        <v>40956</v>
      </c>
      <c r="C37" s="71" t="s">
        <v>329</v>
      </c>
      <c r="D37" t="s">
        <v>196</v>
      </c>
      <c r="E37" t="s">
        <v>28</v>
      </c>
      <c r="F37" t="s">
        <v>203</v>
      </c>
      <c r="G37" t="s">
        <v>246</v>
      </c>
      <c r="H37" t="s">
        <v>256</v>
      </c>
    </row>
    <row r="38" spans="1:8" ht="12.75">
      <c r="A38" s="76">
        <v>20</v>
      </c>
      <c r="B38" s="13">
        <v>40956</v>
      </c>
      <c r="C38" s="71" t="s">
        <v>329</v>
      </c>
      <c r="D38" t="s">
        <v>196</v>
      </c>
      <c r="E38" t="s">
        <v>28</v>
      </c>
      <c r="F38" t="s">
        <v>203</v>
      </c>
      <c r="G38" t="s">
        <v>246</v>
      </c>
      <c r="H38" t="s">
        <v>256</v>
      </c>
    </row>
    <row r="39" spans="1:8" ht="12.75">
      <c r="A39" s="80">
        <v>75</v>
      </c>
      <c r="B39" s="13">
        <v>40956</v>
      </c>
      <c r="C39" s="71" t="s">
        <v>320</v>
      </c>
      <c r="D39" t="s">
        <v>196</v>
      </c>
      <c r="E39" t="s">
        <v>28</v>
      </c>
      <c r="F39" t="s">
        <v>203</v>
      </c>
      <c r="G39" t="s">
        <v>246</v>
      </c>
      <c r="H39" t="s">
        <v>255</v>
      </c>
    </row>
    <row r="40" spans="1:8" ht="12.75">
      <c r="A40" s="80">
        <v>75</v>
      </c>
      <c r="B40" s="13">
        <v>40956</v>
      </c>
      <c r="C40" s="71" t="s">
        <v>321</v>
      </c>
      <c r="D40" t="s">
        <v>196</v>
      </c>
      <c r="E40" t="s">
        <v>28</v>
      </c>
      <c r="F40" t="s">
        <v>203</v>
      </c>
      <c r="G40" t="s">
        <v>246</v>
      </c>
      <c r="H40" t="s">
        <v>255</v>
      </c>
    </row>
    <row r="41" spans="1:8" ht="12.75">
      <c r="A41" s="80">
        <v>75</v>
      </c>
      <c r="B41" s="13">
        <v>40956</v>
      </c>
      <c r="C41" s="71" t="s">
        <v>322</v>
      </c>
      <c r="D41" t="s">
        <v>196</v>
      </c>
      <c r="E41" t="s">
        <v>28</v>
      </c>
      <c r="F41" t="s">
        <v>203</v>
      </c>
      <c r="G41" t="s">
        <v>246</v>
      </c>
      <c r="H41" t="s">
        <v>255</v>
      </c>
    </row>
    <row r="42" spans="1:7" ht="12.75">
      <c r="A42" s="76">
        <v>5</v>
      </c>
      <c r="B42" s="13">
        <v>40956</v>
      </c>
      <c r="C42" s="78" t="s">
        <v>252</v>
      </c>
      <c r="D42" t="s">
        <v>196</v>
      </c>
      <c r="E42" t="s">
        <v>28</v>
      </c>
      <c r="F42" t="s">
        <v>203</v>
      </c>
      <c r="G42" t="s">
        <v>237</v>
      </c>
    </row>
    <row r="43" spans="1:8" ht="12.75">
      <c r="A43" s="80">
        <v>75</v>
      </c>
      <c r="B43" s="13">
        <v>40956</v>
      </c>
      <c r="C43" s="71" t="s">
        <v>292</v>
      </c>
      <c r="D43" t="s">
        <v>196</v>
      </c>
      <c r="E43" t="s">
        <v>28</v>
      </c>
      <c r="F43" t="s">
        <v>203</v>
      </c>
      <c r="G43" t="s">
        <v>246</v>
      </c>
      <c r="H43" t="s">
        <v>255</v>
      </c>
    </row>
    <row r="44" spans="1:8" ht="12.75">
      <c r="A44" s="80">
        <v>75</v>
      </c>
      <c r="B44" s="13">
        <v>40956</v>
      </c>
      <c r="C44" s="78" t="s">
        <v>323</v>
      </c>
      <c r="D44" t="s">
        <v>196</v>
      </c>
      <c r="E44" t="s">
        <v>28</v>
      </c>
      <c r="F44" t="s">
        <v>203</v>
      </c>
      <c r="G44" t="s">
        <v>246</v>
      </c>
      <c r="H44" t="s">
        <v>255</v>
      </c>
    </row>
    <row r="45" spans="1:8" ht="12.75">
      <c r="A45" s="79">
        <v>12</v>
      </c>
      <c r="B45" s="13">
        <v>40956</v>
      </c>
      <c r="C45" s="71" t="s">
        <v>253</v>
      </c>
      <c r="D45" t="s">
        <v>196</v>
      </c>
      <c r="E45" t="s">
        <v>28</v>
      </c>
      <c r="F45" t="s">
        <v>203</v>
      </c>
      <c r="G45" t="s">
        <v>41</v>
      </c>
      <c r="H45" t="s">
        <v>313</v>
      </c>
    </row>
    <row r="46" spans="1:8" ht="12.75">
      <c r="A46" s="80">
        <v>75</v>
      </c>
      <c r="B46" s="13">
        <v>40956</v>
      </c>
      <c r="C46" s="71" t="s">
        <v>324</v>
      </c>
      <c r="D46" t="s">
        <v>196</v>
      </c>
      <c r="E46" t="s">
        <v>28</v>
      </c>
      <c r="F46" t="s">
        <v>203</v>
      </c>
      <c r="G46" t="s">
        <v>246</v>
      </c>
      <c r="H46" t="s">
        <v>255</v>
      </c>
    </row>
    <row r="47" spans="1:7" ht="12.75">
      <c r="A47" s="84">
        <v>10</v>
      </c>
      <c r="B47" s="13">
        <v>40956</v>
      </c>
      <c r="C47" s="71" t="s">
        <v>340</v>
      </c>
      <c r="D47" t="s">
        <v>196</v>
      </c>
      <c r="E47" t="s">
        <v>28</v>
      </c>
      <c r="F47" t="s">
        <v>203</v>
      </c>
      <c r="G47" t="s">
        <v>334</v>
      </c>
    </row>
    <row r="48" spans="1:7" ht="12.75">
      <c r="A48" s="84">
        <v>10</v>
      </c>
      <c r="B48" s="13">
        <v>40956</v>
      </c>
      <c r="C48" s="71" t="s">
        <v>341</v>
      </c>
      <c r="D48" t="s">
        <v>196</v>
      </c>
      <c r="E48" t="s">
        <v>28</v>
      </c>
      <c r="F48" t="s">
        <v>203</v>
      </c>
      <c r="G48" t="s">
        <v>334</v>
      </c>
    </row>
    <row r="49" spans="1:8" ht="12.75">
      <c r="A49" s="75">
        <v>200</v>
      </c>
      <c r="B49" s="13">
        <v>40924</v>
      </c>
      <c r="C49" s="71" t="s">
        <v>316</v>
      </c>
      <c r="D49" t="s">
        <v>196</v>
      </c>
      <c r="E49" t="s">
        <v>28</v>
      </c>
      <c r="F49" t="s">
        <v>203</v>
      </c>
      <c r="G49" t="s">
        <v>246</v>
      </c>
      <c r="H49" t="s">
        <v>249</v>
      </c>
    </row>
    <row r="50" spans="1:8" ht="12.75">
      <c r="A50" s="77">
        <v>5</v>
      </c>
      <c r="B50" s="13">
        <v>40956</v>
      </c>
      <c r="C50" s="71" t="s">
        <v>333</v>
      </c>
      <c r="D50" t="s">
        <v>196</v>
      </c>
      <c r="E50" t="s">
        <v>28</v>
      </c>
      <c r="F50" t="s">
        <v>203</v>
      </c>
      <c r="G50" t="s">
        <v>41</v>
      </c>
      <c r="H50" t="s">
        <v>207</v>
      </c>
    </row>
    <row r="51" spans="1:8" ht="12.75">
      <c r="A51" s="76">
        <v>20</v>
      </c>
      <c r="B51" s="13">
        <v>40956</v>
      </c>
      <c r="C51" s="73" t="s">
        <v>343</v>
      </c>
      <c r="D51" t="s">
        <v>196</v>
      </c>
      <c r="E51" t="s">
        <v>28</v>
      </c>
      <c r="F51" t="s">
        <v>203</v>
      </c>
      <c r="G51" t="s">
        <v>246</v>
      </c>
      <c r="H51" t="s">
        <v>256</v>
      </c>
    </row>
    <row r="52" spans="1:8" ht="12.75">
      <c r="A52" s="76">
        <v>20</v>
      </c>
      <c r="B52" s="13">
        <v>40956</v>
      </c>
      <c r="C52" s="73" t="s">
        <v>343</v>
      </c>
      <c r="D52" t="s">
        <v>196</v>
      </c>
      <c r="E52" t="s">
        <v>28</v>
      </c>
      <c r="F52" t="s">
        <v>203</v>
      </c>
      <c r="G52" t="s">
        <v>246</v>
      </c>
      <c r="H52" t="s">
        <v>256</v>
      </c>
    </row>
    <row r="53" spans="1:8" ht="12.75">
      <c r="A53" s="76">
        <v>20</v>
      </c>
      <c r="B53" s="13">
        <v>40956</v>
      </c>
      <c r="C53" s="73" t="s">
        <v>343</v>
      </c>
      <c r="D53" t="s">
        <v>196</v>
      </c>
      <c r="E53" t="s">
        <v>28</v>
      </c>
      <c r="F53" t="s">
        <v>203</v>
      </c>
      <c r="G53" t="s">
        <v>246</v>
      </c>
      <c r="H53" t="s">
        <v>256</v>
      </c>
    </row>
    <row r="54" spans="1:8" ht="12.75">
      <c r="A54" s="76">
        <v>20</v>
      </c>
      <c r="B54" s="13">
        <v>40956</v>
      </c>
      <c r="C54" s="73" t="s">
        <v>343</v>
      </c>
      <c r="D54" t="s">
        <v>196</v>
      </c>
      <c r="E54" t="s">
        <v>28</v>
      </c>
      <c r="F54" t="s">
        <v>203</v>
      </c>
      <c r="G54" t="s">
        <v>246</v>
      </c>
      <c r="H54" t="s">
        <v>256</v>
      </c>
    </row>
    <row r="55" spans="1:8" ht="12.75">
      <c r="A55" s="76">
        <v>20</v>
      </c>
      <c r="B55" s="13">
        <v>40956</v>
      </c>
      <c r="C55" s="73" t="s">
        <v>343</v>
      </c>
      <c r="D55" t="s">
        <v>196</v>
      </c>
      <c r="E55" t="s">
        <v>28</v>
      </c>
      <c r="F55" t="s">
        <v>203</v>
      </c>
      <c r="G55" t="s">
        <v>246</v>
      </c>
      <c r="H55" t="s">
        <v>256</v>
      </c>
    </row>
    <row r="56" spans="1:8" ht="12.75">
      <c r="A56" s="76">
        <v>20</v>
      </c>
      <c r="B56" s="13">
        <v>40956</v>
      </c>
      <c r="C56" s="73" t="s">
        <v>343</v>
      </c>
      <c r="D56" t="s">
        <v>196</v>
      </c>
      <c r="E56" t="s">
        <v>28</v>
      </c>
      <c r="F56" t="s">
        <v>203</v>
      </c>
      <c r="G56" t="s">
        <v>246</v>
      </c>
      <c r="H56" t="s">
        <v>256</v>
      </c>
    </row>
    <row r="57" spans="1:8" ht="12.75">
      <c r="A57" s="77">
        <v>5</v>
      </c>
      <c r="B57" s="13">
        <v>40956</v>
      </c>
      <c r="C57" s="71" t="s">
        <v>304</v>
      </c>
      <c r="D57" t="s">
        <v>196</v>
      </c>
      <c r="E57" t="s">
        <v>28</v>
      </c>
      <c r="F57" t="s">
        <v>203</v>
      </c>
      <c r="G57" t="s">
        <v>41</v>
      </c>
      <c r="H57" t="s">
        <v>207</v>
      </c>
    </row>
    <row r="58" spans="1:8" ht="12.75">
      <c r="A58" s="80">
        <v>75</v>
      </c>
      <c r="B58" s="13">
        <v>40956</v>
      </c>
      <c r="C58" s="71" t="s">
        <v>325</v>
      </c>
      <c r="D58" t="s">
        <v>196</v>
      </c>
      <c r="E58" t="s">
        <v>28</v>
      </c>
      <c r="F58" t="s">
        <v>203</v>
      </c>
      <c r="G58" t="s">
        <v>246</v>
      </c>
      <c r="H58" t="s">
        <v>255</v>
      </c>
    </row>
    <row r="59" spans="1:8" ht="12.75">
      <c r="A59" s="79">
        <v>12</v>
      </c>
      <c r="B59" s="13">
        <v>40956</v>
      </c>
      <c r="C59" s="71" t="s">
        <v>325</v>
      </c>
      <c r="D59" t="s">
        <v>196</v>
      </c>
      <c r="E59" t="s">
        <v>28</v>
      </c>
      <c r="F59" t="s">
        <v>203</v>
      </c>
      <c r="G59" t="s">
        <v>41</v>
      </c>
      <c r="H59" t="s">
        <v>258</v>
      </c>
    </row>
    <row r="60" spans="1:8" ht="12.75">
      <c r="A60" s="79">
        <v>12</v>
      </c>
      <c r="B60" s="13">
        <v>40956</v>
      </c>
      <c r="C60" s="71" t="s">
        <v>325</v>
      </c>
      <c r="D60" t="s">
        <v>196</v>
      </c>
      <c r="E60" t="s">
        <v>28</v>
      </c>
      <c r="F60" t="s">
        <v>203</v>
      </c>
      <c r="G60" t="s">
        <v>41</v>
      </c>
      <c r="H60" t="s">
        <v>313</v>
      </c>
    </row>
    <row r="61" spans="1:7" ht="12.75">
      <c r="A61" s="76">
        <v>5</v>
      </c>
      <c r="B61" s="13">
        <v>40956</v>
      </c>
      <c r="C61" s="78" t="s">
        <v>332</v>
      </c>
      <c r="D61" t="s">
        <v>196</v>
      </c>
      <c r="E61" t="s">
        <v>28</v>
      </c>
      <c r="F61" t="s">
        <v>203</v>
      </c>
      <c r="G61" t="s">
        <v>237</v>
      </c>
    </row>
    <row r="62" spans="1:8" ht="12.75">
      <c r="A62" s="80">
        <v>10</v>
      </c>
      <c r="B62" s="13">
        <v>40952</v>
      </c>
      <c r="C62" s="71" t="s">
        <v>282</v>
      </c>
      <c r="D62" t="s">
        <v>196</v>
      </c>
      <c r="E62" t="s">
        <v>28</v>
      </c>
      <c r="F62" t="s">
        <v>203</v>
      </c>
      <c r="G62" t="s">
        <v>246</v>
      </c>
      <c r="H62" t="s">
        <v>249</v>
      </c>
    </row>
    <row r="63" spans="1:8" ht="12.75">
      <c r="A63" s="80">
        <v>75</v>
      </c>
      <c r="B63" s="13">
        <v>40956</v>
      </c>
      <c r="C63" s="71" t="s">
        <v>254</v>
      </c>
      <c r="D63" t="s">
        <v>196</v>
      </c>
      <c r="E63" t="s">
        <v>28</v>
      </c>
      <c r="F63" t="s">
        <v>203</v>
      </c>
      <c r="G63" t="s">
        <v>246</v>
      </c>
      <c r="H63" t="s">
        <v>255</v>
      </c>
    </row>
    <row r="64" spans="1:8" ht="12.75">
      <c r="A64" s="80">
        <v>75</v>
      </c>
      <c r="B64" s="13">
        <v>40956</v>
      </c>
      <c r="C64" s="71" t="s">
        <v>254</v>
      </c>
      <c r="D64" t="s">
        <v>196</v>
      </c>
      <c r="E64" t="s">
        <v>28</v>
      </c>
      <c r="F64" t="s">
        <v>203</v>
      </c>
      <c r="G64" t="s">
        <v>246</v>
      </c>
      <c r="H64" t="s">
        <v>255</v>
      </c>
    </row>
    <row r="65" spans="1:8" ht="12.75">
      <c r="A65" s="76">
        <v>20</v>
      </c>
      <c r="B65" s="13">
        <v>40956</v>
      </c>
      <c r="C65" s="71" t="s">
        <v>254</v>
      </c>
      <c r="D65" t="s">
        <v>196</v>
      </c>
      <c r="E65" t="s">
        <v>28</v>
      </c>
      <c r="F65" t="s">
        <v>203</v>
      </c>
      <c r="G65" t="s">
        <v>246</v>
      </c>
      <c r="H65" t="s">
        <v>256</v>
      </c>
    </row>
    <row r="66" spans="1:8" ht="12.75">
      <c r="A66" s="76">
        <v>20</v>
      </c>
      <c r="B66" s="13">
        <v>40956</v>
      </c>
      <c r="C66" s="71" t="s">
        <v>254</v>
      </c>
      <c r="D66" t="s">
        <v>196</v>
      </c>
      <c r="E66" t="s">
        <v>28</v>
      </c>
      <c r="F66" t="s">
        <v>203</v>
      </c>
      <c r="G66" t="s">
        <v>246</v>
      </c>
      <c r="H66" t="s">
        <v>256</v>
      </c>
    </row>
    <row r="67" spans="1:7" ht="12.75">
      <c r="A67" s="76">
        <v>5</v>
      </c>
      <c r="B67" s="13">
        <v>40956</v>
      </c>
      <c r="C67" s="71" t="s">
        <v>254</v>
      </c>
      <c r="D67" t="s">
        <v>196</v>
      </c>
      <c r="E67" t="s">
        <v>28</v>
      </c>
      <c r="F67" t="s">
        <v>203</v>
      </c>
      <c r="G67" t="s">
        <v>237</v>
      </c>
    </row>
    <row r="68" spans="1:7" ht="12.75">
      <c r="A68" s="76">
        <v>5</v>
      </c>
      <c r="B68" s="13">
        <v>40956</v>
      </c>
      <c r="C68" s="71" t="s">
        <v>254</v>
      </c>
      <c r="D68" t="s">
        <v>196</v>
      </c>
      <c r="E68" t="s">
        <v>28</v>
      </c>
      <c r="F68" t="s">
        <v>203</v>
      </c>
      <c r="G68" t="s">
        <v>237</v>
      </c>
    </row>
    <row r="69" spans="1:7" ht="12.75">
      <c r="A69" s="84">
        <v>10</v>
      </c>
      <c r="B69" s="13">
        <v>40956</v>
      </c>
      <c r="C69" s="71" t="s">
        <v>342</v>
      </c>
      <c r="D69" t="s">
        <v>196</v>
      </c>
      <c r="E69" t="s">
        <v>28</v>
      </c>
      <c r="F69" t="s">
        <v>203</v>
      </c>
      <c r="G69" t="s">
        <v>334</v>
      </c>
    </row>
    <row r="70" spans="1:8" ht="12.75">
      <c r="A70" s="79">
        <v>12</v>
      </c>
      <c r="B70" s="13">
        <v>40956</v>
      </c>
      <c r="C70" s="71" t="s">
        <v>307</v>
      </c>
      <c r="D70" t="s">
        <v>196</v>
      </c>
      <c r="E70" t="s">
        <v>28</v>
      </c>
      <c r="F70" t="s">
        <v>203</v>
      </c>
      <c r="G70" t="s">
        <v>41</v>
      </c>
      <c r="H70" t="s">
        <v>258</v>
      </c>
    </row>
    <row r="71" spans="1:8" ht="12.75">
      <c r="A71" s="80">
        <v>75</v>
      </c>
      <c r="B71" s="13">
        <v>40956</v>
      </c>
      <c r="C71" s="71" t="s">
        <v>326</v>
      </c>
      <c r="D71" t="s">
        <v>196</v>
      </c>
      <c r="E71" t="s">
        <v>28</v>
      </c>
      <c r="F71" t="s">
        <v>203</v>
      </c>
      <c r="G71" t="s">
        <v>246</v>
      </c>
      <c r="H71" t="s">
        <v>255</v>
      </c>
    </row>
    <row r="72" spans="1:8" ht="12.75">
      <c r="A72" s="79">
        <v>12</v>
      </c>
      <c r="B72" s="13">
        <v>40956</v>
      </c>
      <c r="C72" s="71" t="s">
        <v>326</v>
      </c>
      <c r="D72" t="s">
        <v>196</v>
      </c>
      <c r="E72" t="s">
        <v>28</v>
      </c>
      <c r="F72" t="s">
        <v>203</v>
      </c>
      <c r="G72" t="s">
        <v>41</v>
      </c>
      <c r="H72" t="s">
        <v>258</v>
      </c>
    </row>
    <row r="73" spans="1:8" ht="12.75">
      <c r="A73" s="79">
        <v>12</v>
      </c>
      <c r="B73" s="13">
        <v>40956</v>
      </c>
      <c r="C73" s="71" t="s">
        <v>326</v>
      </c>
      <c r="D73" t="s">
        <v>196</v>
      </c>
      <c r="E73" t="s">
        <v>28</v>
      </c>
      <c r="F73" t="s">
        <v>203</v>
      </c>
      <c r="G73" t="s">
        <v>41</v>
      </c>
      <c r="H73" t="s">
        <v>313</v>
      </c>
    </row>
    <row r="74" spans="1:8" ht="12.75">
      <c r="A74" s="80">
        <v>75</v>
      </c>
      <c r="B74" s="13">
        <v>40956</v>
      </c>
      <c r="C74" s="71" t="s">
        <v>327</v>
      </c>
      <c r="D74" t="s">
        <v>196</v>
      </c>
      <c r="E74" t="s">
        <v>28</v>
      </c>
      <c r="F74" t="s">
        <v>203</v>
      </c>
      <c r="G74" t="s">
        <v>246</v>
      </c>
      <c r="H74" t="s">
        <v>255</v>
      </c>
    </row>
    <row r="75" spans="1:8" ht="12.75">
      <c r="A75" s="80">
        <v>75</v>
      </c>
      <c r="B75" s="13">
        <v>40956</v>
      </c>
      <c r="C75" s="71" t="s">
        <v>328</v>
      </c>
      <c r="D75" t="s">
        <v>196</v>
      </c>
      <c r="E75" t="s">
        <v>28</v>
      </c>
      <c r="F75" t="s">
        <v>203</v>
      </c>
      <c r="G75" t="s">
        <v>246</v>
      </c>
      <c r="H75" t="s">
        <v>255</v>
      </c>
    </row>
    <row r="76" spans="1:7" ht="12.75">
      <c r="A76" s="76">
        <v>5</v>
      </c>
      <c r="B76" s="13">
        <v>40956</v>
      </c>
      <c r="C76" s="71" t="s">
        <v>328</v>
      </c>
      <c r="D76" t="s">
        <v>196</v>
      </c>
      <c r="E76" t="s">
        <v>28</v>
      </c>
      <c r="F76" t="s">
        <v>203</v>
      </c>
      <c r="G76" t="s">
        <v>237</v>
      </c>
    </row>
    <row r="77" spans="1:8" ht="12.75">
      <c r="A77" s="80">
        <v>129</v>
      </c>
      <c r="B77" s="13">
        <v>40956</v>
      </c>
      <c r="C77" s="71" t="s">
        <v>317</v>
      </c>
      <c r="D77" t="s">
        <v>196</v>
      </c>
      <c r="E77" t="s">
        <v>28</v>
      </c>
      <c r="F77" t="s">
        <v>203</v>
      </c>
      <c r="G77" t="s">
        <v>246</v>
      </c>
      <c r="H77" t="s">
        <v>249</v>
      </c>
    </row>
    <row r="78" spans="1:8" ht="12.75">
      <c r="A78" s="77">
        <v>5</v>
      </c>
      <c r="B78" s="13">
        <v>40956</v>
      </c>
      <c r="C78" s="71" t="s">
        <v>317</v>
      </c>
      <c r="D78" t="s">
        <v>196</v>
      </c>
      <c r="E78" t="s">
        <v>28</v>
      </c>
      <c r="F78" t="s">
        <v>203</v>
      </c>
      <c r="G78" t="s">
        <v>41</v>
      </c>
      <c r="H78" t="s">
        <v>207</v>
      </c>
    </row>
    <row r="79" spans="1:7" ht="12.75">
      <c r="A79" s="84">
        <v>10</v>
      </c>
      <c r="B79" s="13">
        <v>40956</v>
      </c>
      <c r="C79" s="71" t="s">
        <v>330</v>
      </c>
      <c r="D79" t="s">
        <v>196</v>
      </c>
      <c r="E79" t="s">
        <v>28</v>
      </c>
      <c r="F79" t="s">
        <v>203</v>
      </c>
      <c r="G79" t="s">
        <v>334</v>
      </c>
    </row>
    <row r="80" spans="1:7" ht="12.75">
      <c r="A80">
        <v>153</v>
      </c>
      <c r="B80" s="13">
        <v>40962</v>
      </c>
      <c r="C80" t="s">
        <v>365</v>
      </c>
      <c r="D80" t="s">
        <v>196</v>
      </c>
      <c r="E80" t="s">
        <v>28</v>
      </c>
      <c r="F80" t="s">
        <v>203</v>
      </c>
      <c r="G80" t="s">
        <v>364</v>
      </c>
    </row>
    <row r="81" spans="1:7" ht="12.75">
      <c r="A81">
        <v>10</v>
      </c>
      <c r="B81" s="13">
        <v>40962</v>
      </c>
      <c r="C81" t="s">
        <v>366</v>
      </c>
      <c r="D81" t="s">
        <v>196</v>
      </c>
      <c r="E81" t="s">
        <v>28</v>
      </c>
      <c r="F81" t="s">
        <v>203</v>
      </c>
      <c r="G81" t="s">
        <v>364</v>
      </c>
    </row>
    <row r="82" spans="1:3" ht="12.75">
      <c r="A82" s="116"/>
      <c r="B82" s="117"/>
      <c r="C82" s="116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pane ySplit="4" topLeftCell="A6" activePane="bottomLeft" state="frozen"/>
      <selection pane="topLeft" activeCell="A1" sqref="A1"/>
      <selection pane="bottomLeft" activeCell="A30" sqref="A30"/>
    </sheetView>
  </sheetViews>
  <sheetFormatPr defaultColWidth="9.140625" defaultRowHeight="12.75"/>
  <cols>
    <col min="1" max="1" width="13.7109375" style="0" bestFit="1" customWidth="1"/>
    <col min="2" max="2" width="13.7109375" style="13" bestFit="1" customWidth="1"/>
    <col min="3" max="3" width="68.140625" style="0" customWidth="1"/>
    <col min="4" max="4" width="8.140625" style="0" customWidth="1"/>
    <col min="5" max="5" width="17.57421875" style="0" customWidth="1"/>
    <col min="6" max="6" width="20.8515625" style="0" customWidth="1"/>
    <col min="7" max="7" width="11.00390625" style="0" customWidth="1"/>
  </cols>
  <sheetData>
    <row r="1" spans="3:7" ht="12.75">
      <c r="C1" s="62" t="s">
        <v>193</v>
      </c>
      <c r="D1" t="s">
        <v>195</v>
      </c>
      <c r="E1" t="s">
        <v>94</v>
      </c>
      <c r="F1" t="s">
        <v>95</v>
      </c>
      <c r="G1" t="s">
        <v>28</v>
      </c>
    </row>
    <row r="4" spans="1:7" ht="12.75">
      <c r="A4" t="s">
        <v>0</v>
      </c>
      <c r="B4" s="13" t="s">
        <v>1</v>
      </c>
      <c r="C4" t="s">
        <v>5</v>
      </c>
      <c r="D4" s="13" t="s">
        <v>13</v>
      </c>
      <c r="G4" s="9"/>
    </row>
    <row r="5" ht="12.75">
      <c r="G5" s="9"/>
    </row>
    <row r="6" spans="1:7" ht="12.75">
      <c r="A6" s="26">
        <v>30</v>
      </c>
      <c r="B6" s="28">
        <v>40581</v>
      </c>
      <c r="C6" s="24" t="s">
        <v>119</v>
      </c>
      <c r="D6" s="24"/>
      <c r="E6" s="24"/>
      <c r="F6" s="24"/>
      <c r="G6" s="50"/>
    </row>
    <row r="7" spans="1:7" ht="12.75">
      <c r="A7" s="24">
        <v>934.82</v>
      </c>
      <c r="B7" s="28">
        <v>40591</v>
      </c>
      <c r="C7" s="24" t="s">
        <v>144</v>
      </c>
      <c r="D7" s="24"/>
      <c r="E7" s="24"/>
      <c r="F7" s="24"/>
      <c r="G7" s="24"/>
    </row>
    <row r="8" spans="1:7" ht="12.75">
      <c r="A8" s="24">
        <v>20</v>
      </c>
      <c r="B8" s="28">
        <v>40591</v>
      </c>
      <c r="C8" s="24" t="s">
        <v>145</v>
      </c>
      <c r="D8" s="24"/>
      <c r="E8" s="24"/>
      <c r="F8" s="24"/>
      <c r="G8" s="24"/>
    </row>
    <row r="9" spans="1:7" ht="12.75">
      <c r="A9" s="24">
        <v>200</v>
      </c>
      <c r="B9" s="28">
        <v>40591</v>
      </c>
      <c r="C9" s="24" t="s">
        <v>150</v>
      </c>
      <c r="D9" s="24"/>
      <c r="E9" s="24"/>
      <c r="F9" s="24"/>
      <c r="G9" s="24"/>
    </row>
    <row r="10" spans="1:7" ht="12.75">
      <c r="A10" s="24">
        <v>205</v>
      </c>
      <c r="B10" s="28">
        <v>40591</v>
      </c>
      <c r="C10" s="24" t="s">
        <v>151</v>
      </c>
      <c r="D10" s="24"/>
      <c r="E10" s="24"/>
      <c r="F10" s="24"/>
      <c r="G10" s="24"/>
    </row>
    <row r="11" spans="1:7" ht="12.75">
      <c r="A11" s="24">
        <v>400</v>
      </c>
      <c r="B11" s="28">
        <v>40595</v>
      </c>
      <c r="C11" s="24" t="s">
        <v>149</v>
      </c>
      <c r="D11" s="24"/>
      <c r="E11" s="24"/>
      <c r="F11" s="24"/>
      <c r="G11" s="24"/>
    </row>
    <row r="12" spans="1:7" ht="12.75">
      <c r="A12" s="24">
        <v>400</v>
      </c>
      <c r="B12" s="28">
        <v>40596</v>
      </c>
      <c r="C12" s="24" t="s">
        <v>149</v>
      </c>
      <c r="D12" s="24"/>
      <c r="E12" s="24"/>
      <c r="F12" s="24"/>
      <c r="G12" s="24"/>
    </row>
    <row r="13" spans="1:7" ht="12.75">
      <c r="A13" s="24">
        <v>876</v>
      </c>
      <c r="B13" s="28">
        <v>40595</v>
      </c>
      <c r="C13" s="24" t="s">
        <v>119</v>
      </c>
      <c r="D13" s="24"/>
      <c r="E13" s="24"/>
      <c r="F13" s="24"/>
      <c r="G13" s="50"/>
    </row>
    <row r="14" spans="1:7" ht="12.75">
      <c r="A14" s="24">
        <v>589</v>
      </c>
      <c r="B14" s="28">
        <v>40596</v>
      </c>
      <c r="C14" s="24" t="s">
        <v>119</v>
      </c>
      <c r="D14" s="24"/>
      <c r="E14" s="24"/>
      <c r="F14" s="24"/>
      <c r="G14" s="50"/>
    </row>
    <row r="15" spans="1:7" ht="12.75">
      <c r="A15" s="24">
        <v>38</v>
      </c>
      <c r="B15" s="28">
        <v>40596</v>
      </c>
      <c r="C15" s="24" t="s">
        <v>119</v>
      </c>
      <c r="D15" s="24"/>
      <c r="E15" s="24"/>
      <c r="F15" s="24"/>
      <c r="G15" s="50"/>
    </row>
    <row r="16" spans="1:7" ht="12.75">
      <c r="A16" s="24">
        <v>0.18</v>
      </c>
      <c r="B16" s="28">
        <v>40596</v>
      </c>
      <c r="C16" s="24" t="s">
        <v>119</v>
      </c>
      <c r="D16" s="24"/>
      <c r="E16" s="24"/>
      <c r="F16" s="24"/>
      <c r="G16" s="50"/>
    </row>
    <row r="17" spans="1:4" ht="12.75">
      <c r="A17" s="98">
        <v>2</v>
      </c>
      <c r="B17" s="102">
        <v>40670</v>
      </c>
      <c r="C17" s="97" t="s">
        <v>377</v>
      </c>
      <c r="D17" s="98" t="s">
        <v>34</v>
      </c>
    </row>
    <row r="18" spans="1:4" ht="12.75">
      <c r="A18" s="98">
        <v>200</v>
      </c>
      <c r="B18" s="102">
        <v>40925</v>
      </c>
      <c r="C18" s="97" t="s">
        <v>371</v>
      </c>
      <c r="D18" s="98" t="s">
        <v>34</v>
      </c>
    </row>
    <row r="19" spans="1:4" ht="12.75">
      <c r="A19" s="98">
        <v>10</v>
      </c>
      <c r="B19" s="102">
        <v>40953</v>
      </c>
      <c r="C19" s="97" t="s">
        <v>374</v>
      </c>
      <c r="D19" s="98" t="s">
        <v>34</v>
      </c>
    </row>
    <row r="20" spans="1:7" ht="12.75">
      <c r="A20">
        <v>900</v>
      </c>
      <c r="B20" s="13">
        <v>40957</v>
      </c>
      <c r="C20" s="66" t="s">
        <v>367</v>
      </c>
      <c r="D20" t="s">
        <v>195</v>
      </c>
      <c r="E20" t="s">
        <v>368</v>
      </c>
      <c r="F20" t="s">
        <v>369</v>
      </c>
      <c r="G20" t="s">
        <v>28</v>
      </c>
    </row>
    <row r="21" spans="1:4" ht="12.75">
      <c r="A21" s="98">
        <v>500</v>
      </c>
      <c r="B21" s="102">
        <v>40960</v>
      </c>
      <c r="C21" s="112" t="s">
        <v>358</v>
      </c>
      <c r="D21" s="98" t="s">
        <v>34</v>
      </c>
    </row>
    <row r="22" spans="1:4" ht="12.75">
      <c r="A22" s="98">
        <v>260</v>
      </c>
      <c r="B22" s="102">
        <v>40960</v>
      </c>
      <c r="C22" s="112" t="s">
        <v>358</v>
      </c>
      <c r="D22" s="98" t="s">
        <v>34</v>
      </c>
    </row>
    <row r="23" spans="1:4" ht="12.75">
      <c r="A23" s="98">
        <v>50</v>
      </c>
      <c r="B23" s="102">
        <v>40960</v>
      </c>
      <c r="C23" s="112" t="s">
        <v>358</v>
      </c>
      <c r="D23" s="98" t="s">
        <v>34</v>
      </c>
    </row>
    <row r="24" spans="1:4" ht="12.75">
      <c r="A24" s="98">
        <v>40</v>
      </c>
      <c r="B24" s="102">
        <v>40960</v>
      </c>
      <c r="C24" s="112" t="s">
        <v>358</v>
      </c>
      <c r="D24" s="98" t="s">
        <v>34</v>
      </c>
    </row>
    <row r="25" spans="1:4" ht="12.75">
      <c r="A25" s="98">
        <v>3</v>
      </c>
      <c r="B25" s="102">
        <v>40960</v>
      </c>
      <c r="C25" s="112" t="s">
        <v>358</v>
      </c>
      <c r="D25" s="98" t="s">
        <v>34</v>
      </c>
    </row>
    <row r="26" spans="1:4" ht="12.75">
      <c r="A26" s="98">
        <v>153</v>
      </c>
      <c r="B26" s="102">
        <v>40962</v>
      </c>
      <c r="C26" s="112" t="s">
        <v>358</v>
      </c>
      <c r="D26" s="98" t="s">
        <v>34</v>
      </c>
    </row>
    <row r="27" spans="1:4" ht="12.75">
      <c r="A27" s="98">
        <v>10</v>
      </c>
      <c r="B27" s="102">
        <v>40962</v>
      </c>
      <c r="C27" s="112" t="s">
        <v>358</v>
      </c>
      <c r="D27" s="98" t="s">
        <v>34</v>
      </c>
    </row>
    <row r="28" spans="1:4" ht="12.75">
      <c r="A28" s="98">
        <v>285</v>
      </c>
      <c r="B28" s="102">
        <v>40973</v>
      </c>
      <c r="C28" s="112" t="s">
        <v>358</v>
      </c>
      <c r="D28" s="98" t="s">
        <v>34</v>
      </c>
    </row>
    <row r="29" spans="1:4" ht="12.75">
      <c r="A29" s="98">
        <v>200</v>
      </c>
      <c r="B29" s="102">
        <v>40973</v>
      </c>
      <c r="C29" s="112" t="s">
        <v>358</v>
      </c>
      <c r="D29" s="98" t="s">
        <v>34</v>
      </c>
    </row>
    <row r="30" spans="1:7" ht="12.75">
      <c r="A30" s="116"/>
      <c r="B30" s="117"/>
      <c r="C30" s="116"/>
      <c r="D30" s="116"/>
      <c r="E30" s="116"/>
      <c r="F30" s="116"/>
      <c r="G30" s="116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39"/>
  <sheetViews>
    <sheetView zoomScale="80" zoomScaleNormal="80" zoomScalePageLayoutView="0" workbookViewId="0" topLeftCell="A1">
      <pane ySplit="1" topLeftCell="A72" activePane="bottomLeft" state="frozen"/>
      <selection pane="topLeft" activeCell="A1" sqref="A1"/>
      <selection pane="bottomLeft" activeCell="A88" sqref="A88"/>
    </sheetView>
  </sheetViews>
  <sheetFormatPr defaultColWidth="9.140625" defaultRowHeight="12.75"/>
  <cols>
    <col min="1" max="1" width="8.57421875" style="71" customWidth="1"/>
    <col min="2" max="2" width="10.8515625" style="71" bestFit="1" customWidth="1"/>
    <col min="3" max="3" width="4.421875" style="71" customWidth="1"/>
    <col min="4" max="4" width="8.7109375" style="71" customWidth="1"/>
    <col min="5" max="5" width="19.140625" style="71" customWidth="1"/>
    <col min="6" max="6" width="26.421875" style="71" customWidth="1"/>
    <col min="7" max="7" width="12.140625" style="71" customWidth="1"/>
    <col min="8" max="8" width="3.7109375" style="71" customWidth="1"/>
    <col min="9" max="9" width="4.421875" style="71" customWidth="1"/>
    <col min="10" max="10" width="8.140625" style="71" customWidth="1"/>
    <col min="11" max="11" width="19.140625" style="71" customWidth="1"/>
    <col min="12" max="12" width="18.8515625" style="71" customWidth="1"/>
    <col min="13" max="13" width="17.28125" style="71" customWidth="1"/>
    <col min="14" max="15" width="11.00390625" style="71" customWidth="1"/>
    <col min="16" max="16384" width="9.140625" style="71" customWidth="1"/>
  </cols>
  <sheetData>
    <row r="1" spans="1:16" ht="12.75">
      <c r="A1" s="71" t="s">
        <v>344</v>
      </c>
      <c r="B1" s="71" t="s">
        <v>345</v>
      </c>
      <c r="D1" s="71" t="s">
        <v>346</v>
      </c>
      <c r="J1" s="71" t="s">
        <v>347</v>
      </c>
      <c r="P1" s="71" t="s">
        <v>348</v>
      </c>
    </row>
    <row r="2" spans="1:16" ht="12.75">
      <c r="A2" s="75">
        <v>139</v>
      </c>
      <c r="B2" s="89">
        <v>40956</v>
      </c>
      <c r="D2" s="73" t="s">
        <v>195</v>
      </c>
      <c r="E2" t="s">
        <v>368</v>
      </c>
      <c r="F2" s="73" t="s">
        <v>397</v>
      </c>
      <c r="G2" s="73" t="s">
        <v>28</v>
      </c>
      <c r="J2" t="s">
        <v>196</v>
      </c>
      <c r="K2" t="s">
        <v>28</v>
      </c>
      <c r="L2" t="s">
        <v>203</v>
      </c>
      <c r="M2" t="s">
        <v>246</v>
      </c>
      <c r="N2" t="s">
        <v>247</v>
      </c>
      <c r="O2"/>
      <c r="P2" s="71" t="s">
        <v>260</v>
      </c>
    </row>
    <row r="3" spans="1:16" ht="12.75">
      <c r="A3" s="75">
        <v>169</v>
      </c>
      <c r="B3" s="89">
        <v>40956</v>
      </c>
      <c r="D3" s="73" t="s">
        <v>195</v>
      </c>
      <c r="E3" t="s">
        <v>368</v>
      </c>
      <c r="F3" s="73" t="s">
        <v>397</v>
      </c>
      <c r="G3" s="73" t="s">
        <v>28</v>
      </c>
      <c r="J3" t="s">
        <v>196</v>
      </c>
      <c r="K3" t="s">
        <v>28</v>
      </c>
      <c r="L3" t="s">
        <v>203</v>
      </c>
      <c r="M3" t="s">
        <v>246</v>
      </c>
      <c r="N3" t="s">
        <v>247</v>
      </c>
      <c r="O3"/>
      <c r="P3" s="78" t="s">
        <v>261</v>
      </c>
    </row>
    <row r="4" spans="1:16" ht="12.75">
      <c r="A4" s="75">
        <v>169</v>
      </c>
      <c r="B4" s="89">
        <v>40956</v>
      </c>
      <c r="D4" s="73" t="s">
        <v>195</v>
      </c>
      <c r="E4" t="s">
        <v>368</v>
      </c>
      <c r="F4" s="73" t="s">
        <v>397</v>
      </c>
      <c r="G4" s="73" t="s">
        <v>28</v>
      </c>
      <c r="J4" t="s">
        <v>196</v>
      </c>
      <c r="K4" t="s">
        <v>28</v>
      </c>
      <c r="L4" t="s">
        <v>203</v>
      </c>
      <c r="M4" t="s">
        <v>246</v>
      </c>
      <c r="N4" t="s">
        <v>247</v>
      </c>
      <c r="O4"/>
      <c r="P4" s="71" t="s">
        <v>262</v>
      </c>
    </row>
    <row r="5" spans="1:16" ht="12.75">
      <c r="A5" s="75">
        <v>169</v>
      </c>
      <c r="B5" s="89">
        <v>40956</v>
      </c>
      <c r="D5" s="73" t="s">
        <v>195</v>
      </c>
      <c r="E5" t="s">
        <v>368</v>
      </c>
      <c r="F5" s="73" t="s">
        <v>397</v>
      </c>
      <c r="G5" s="73" t="s">
        <v>28</v>
      </c>
      <c r="J5" t="s">
        <v>196</v>
      </c>
      <c r="K5" t="s">
        <v>28</v>
      </c>
      <c r="L5" t="s">
        <v>203</v>
      </c>
      <c r="M5" t="s">
        <v>246</v>
      </c>
      <c r="N5" t="s">
        <v>247</v>
      </c>
      <c r="O5"/>
      <c r="P5" s="71" t="s">
        <v>263</v>
      </c>
    </row>
    <row r="6" spans="1:16" ht="12.75">
      <c r="A6" s="75">
        <v>139</v>
      </c>
      <c r="B6" s="89">
        <v>40956</v>
      </c>
      <c r="D6" s="73" t="s">
        <v>195</v>
      </c>
      <c r="E6" t="s">
        <v>368</v>
      </c>
      <c r="F6" s="73" t="s">
        <v>397</v>
      </c>
      <c r="G6" s="73" t="s">
        <v>28</v>
      </c>
      <c r="J6" t="s">
        <v>196</v>
      </c>
      <c r="K6" t="s">
        <v>28</v>
      </c>
      <c r="L6" t="s">
        <v>203</v>
      </c>
      <c r="M6" t="s">
        <v>246</v>
      </c>
      <c r="N6" t="s">
        <v>247</v>
      </c>
      <c r="O6"/>
      <c r="P6" s="71" t="s">
        <v>264</v>
      </c>
    </row>
    <row r="7" spans="1:16" ht="12.75">
      <c r="A7" s="75">
        <v>139</v>
      </c>
      <c r="B7" s="89">
        <v>40956</v>
      </c>
      <c r="D7" s="73" t="s">
        <v>195</v>
      </c>
      <c r="E7" t="s">
        <v>368</v>
      </c>
      <c r="F7" s="73" t="s">
        <v>397</v>
      </c>
      <c r="G7" s="73" t="s">
        <v>28</v>
      </c>
      <c r="J7" t="s">
        <v>196</v>
      </c>
      <c r="K7" t="s">
        <v>28</v>
      </c>
      <c r="L7" t="s">
        <v>203</v>
      </c>
      <c r="M7" t="s">
        <v>246</v>
      </c>
      <c r="N7" t="s">
        <v>247</v>
      </c>
      <c r="O7"/>
      <c r="P7" s="71" t="s">
        <v>265</v>
      </c>
    </row>
    <row r="8" spans="1:16" ht="12.75">
      <c r="A8" s="75">
        <v>198</v>
      </c>
      <c r="B8" s="89">
        <v>40956</v>
      </c>
      <c r="D8" s="73" t="s">
        <v>195</v>
      </c>
      <c r="E8" t="s">
        <v>368</v>
      </c>
      <c r="F8" s="73" t="s">
        <v>397</v>
      </c>
      <c r="G8" s="73" t="s">
        <v>28</v>
      </c>
      <c r="J8" t="s">
        <v>196</v>
      </c>
      <c r="K8" t="s">
        <v>28</v>
      </c>
      <c r="L8" t="s">
        <v>203</v>
      </c>
      <c r="M8" t="s">
        <v>246</v>
      </c>
      <c r="N8" t="s">
        <v>249</v>
      </c>
      <c r="O8"/>
      <c r="P8" s="71" t="s">
        <v>266</v>
      </c>
    </row>
    <row r="9" spans="1:16" ht="12.75">
      <c r="A9" s="75">
        <v>129</v>
      </c>
      <c r="B9" s="89">
        <v>40956</v>
      </c>
      <c r="D9" s="73" t="s">
        <v>195</v>
      </c>
      <c r="E9" t="s">
        <v>368</v>
      </c>
      <c r="F9" s="73" t="s">
        <v>397</v>
      </c>
      <c r="G9" s="73" t="s">
        <v>28</v>
      </c>
      <c r="J9" t="s">
        <v>196</v>
      </c>
      <c r="K9" t="s">
        <v>28</v>
      </c>
      <c r="L9" t="s">
        <v>203</v>
      </c>
      <c r="M9" t="s">
        <v>246</v>
      </c>
      <c r="N9" t="s">
        <v>249</v>
      </c>
      <c r="O9"/>
      <c r="P9" s="71" t="s">
        <v>267</v>
      </c>
    </row>
    <row r="10" spans="1:16" ht="12.75">
      <c r="A10" s="75">
        <v>119</v>
      </c>
      <c r="B10" s="89">
        <v>40956</v>
      </c>
      <c r="D10" s="73" t="s">
        <v>195</v>
      </c>
      <c r="E10" t="s">
        <v>368</v>
      </c>
      <c r="F10" s="73" t="s">
        <v>397</v>
      </c>
      <c r="G10" s="73" t="s">
        <v>28</v>
      </c>
      <c r="J10" t="s">
        <v>196</v>
      </c>
      <c r="K10" t="s">
        <v>28</v>
      </c>
      <c r="L10" t="s">
        <v>203</v>
      </c>
      <c r="M10" t="s">
        <v>246</v>
      </c>
      <c r="N10" t="s">
        <v>249</v>
      </c>
      <c r="O10"/>
      <c r="P10" s="71" t="s">
        <v>268</v>
      </c>
    </row>
    <row r="11" spans="1:16" ht="12.75">
      <c r="A11" s="75">
        <v>119</v>
      </c>
      <c r="B11" s="89">
        <v>40956</v>
      </c>
      <c r="D11" s="73" t="s">
        <v>195</v>
      </c>
      <c r="E11" t="s">
        <v>368</v>
      </c>
      <c r="F11" s="73" t="s">
        <v>397</v>
      </c>
      <c r="G11" s="73" t="s">
        <v>28</v>
      </c>
      <c r="J11" t="s">
        <v>196</v>
      </c>
      <c r="K11" t="s">
        <v>28</v>
      </c>
      <c r="L11" t="s">
        <v>203</v>
      </c>
      <c r="M11" t="s">
        <v>246</v>
      </c>
      <c r="N11" t="s">
        <v>249</v>
      </c>
      <c r="O11"/>
      <c r="P11" s="71" t="s">
        <v>269</v>
      </c>
    </row>
    <row r="12" spans="1:16" ht="12.75">
      <c r="A12" s="75">
        <v>49.5</v>
      </c>
      <c r="B12" s="89">
        <v>40956</v>
      </c>
      <c r="D12" s="73" t="s">
        <v>195</v>
      </c>
      <c r="E12" t="s">
        <v>368</v>
      </c>
      <c r="F12" s="73" t="s">
        <v>397</v>
      </c>
      <c r="G12" s="73" t="s">
        <v>28</v>
      </c>
      <c r="J12" t="s">
        <v>196</v>
      </c>
      <c r="K12" t="s">
        <v>28</v>
      </c>
      <c r="L12" t="s">
        <v>203</v>
      </c>
      <c r="M12" t="s">
        <v>246</v>
      </c>
      <c r="N12" t="s">
        <v>249</v>
      </c>
      <c r="O12"/>
      <c r="P12" s="71" t="s">
        <v>270</v>
      </c>
    </row>
    <row r="13" spans="1:16" ht="12.75">
      <c r="A13" s="75">
        <v>99</v>
      </c>
      <c r="B13" s="89">
        <v>40956</v>
      </c>
      <c r="D13" s="73" t="s">
        <v>195</v>
      </c>
      <c r="E13" t="s">
        <v>368</v>
      </c>
      <c r="F13" s="73" t="s">
        <v>397</v>
      </c>
      <c r="G13" s="73" t="s">
        <v>28</v>
      </c>
      <c r="J13" t="s">
        <v>196</v>
      </c>
      <c r="K13" t="s">
        <v>28</v>
      </c>
      <c r="L13" t="s">
        <v>203</v>
      </c>
      <c r="M13" t="s">
        <v>246</v>
      </c>
      <c r="N13" t="s">
        <v>249</v>
      </c>
      <c r="O13"/>
      <c r="P13" s="71" t="s">
        <v>271</v>
      </c>
    </row>
    <row r="14" spans="1:16" ht="12.75">
      <c r="A14" s="79">
        <v>129</v>
      </c>
      <c r="B14" s="89">
        <v>40956</v>
      </c>
      <c r="D14" s="73" t="s">
        <v>195</v>
      </c>
      <c r="E14" t="s">
        <v>368</v>
      </c>
      <c r="F14" s="73" t="s">
        <v>397</v>
      </c>
      <c r="G14" s="73" t="s">
        <v>28</v>
      </c>
      <c r="J14" t="s">
        <v>196</v>
      </c>
      <c r="K14" t="s">
        <v>28</v>
      </c>
      <c r="L14" t="s">
        <v>203</v>
      </c>
      <c r="M14" t="s">
        <v>246</v>
      </c>
      <c r="N14" t="s">
        <v>249</v>
      </c>
      <c r="O14"/>
      <c r="P14" s="78" t="s">
        <v>272</v>
      </c>
    </row>
    <row r="15" spans="1:16" ht="12.75">
      <c r="A15" s="75">
        <v>119</v>
      </c>
      <c r="B15" s="89">
        <v>40956</v>
      </c>
      <c r="D15" s="73" t="s">
        <v>195</v>
      </c>
      <c r="E15" t="s">
        <v>368</v>
      </c>
      <c r="F15" s="73" t="s">
        <v>397</v>
      </c>
      <c r="G15" s="73" t="s">
        <v>28</v>
      </c>
      <c r="J15" t="s">
        <v>196</v>
      </c>
      <c r="K15" t="s">
        <v>28</v>
      </c>
      <c r="L15" t="s">
        <v>203</v>
      </c>
      <c r="M15" t="s">
        <v>246</v>
      </c>
      <c r="N15" t="s">
        <v>249</v>
      </c>
      <c r="O15"/>
      <c r="P15" s="71" t="s">
        <v>273</v>
      </c>
    </row>
    <row r="16" spans="1:16" ht="12.75">
      <c r="A16" s="75">
        <v>119</v>
      </c>
      <c r="B16" s="89">
        <v>40956</v>
      </c>
      <c r="D16" s="73" t="s">
        <v>195</v>
      </c>
      <c r="E16" t="s">
        <v>368</v>
      </c>
      <c r="F16" s="73" t="s">
        <v>397</v>
      </c>
      <c r="G16" s="73" t="s">
        <v>28</v>
      </c>
      <c r="J16" t="s">
        <v>196</v>
      </c>
      <c r="K16" t="s">
        <v>28</v>
      </c>
      <c r="L16" t="s">
        <v>203</v>
      </c>
      <c r="M16" t="s">
        <v>246</v>
      </c>
      <c r="N16" t="s">
        <v>249</v>
      </c>
      <c r="O16"/>
      <c r="P16" s="71" t="s">
        <v>274</v>
      </c>
    </row>
    <row r="17" spans="1:16" ht="12.75">
      <c r="A17" s="79">
        <v>129</v>
      </c>
      <c r="B17" s="89">
        <v>40956</v>
      </c>
      <c r="D17" s="73" t="s">
        <v>195</v>
      </c>
      <c r="E17" t="s">
        <v>368</v>
      </c>
      <c r="F17" s="73" t="s">
        <v>397</v>
      </c>
      <c r="G17" s="73" t="s">
        <v>28</v>
      </c>
      <c r="J17" t="s">
        <v>196</v>
      </c>
      <c r="K17" t="s">
        <v>28</v>
      </c>
      <c r="L17" t="s">
        <v>203</v>
      </c>
      <c r="M17" t="s">
        <v>246</v>
      </c>
      <c r="N17" t="s">
        <v>249</v>
      </c>
      <c r="O17"/>
      <c r="P17" s="78" t="s">
        <v>275</v>
      </c>
    </row>
    <row r="18" spans="1:16" ht="12.75">
      <c r="A18" s="75">
        <v>198</v>
      </c>
      <c r="B18" s="89">
        <v>40956</v>
      </c>
      <c r="D18" s="73" t="s">
        <v>195</v>
      </c>
      <c r="E18" t="s">
        <v>368</v>
      </c>
      <c r="F18" s="73" t="s">
        <v>397</v>
      </c>
      <c r="G18" s="73" t="s">
        <v>28</v>
      </c>
      <c r="J18" t="s">
        <v>196</v>
      </c>
      <c r="K18" t="s">
        <v>28</v>
      </c>
      <c r="L18" t="s">
        <v>203</v>
      </c>
      <c r="M18" t="s">
        <v>246</v>
      </c>
      <c r="N18" t="s">
        <v>249</v>
      </c>
      <c r="O18"/>
      <c r="P18" s="71" t="s">
        <v>276</v>
      </c>
    </row>
    <row r="19" spans="1:16" ht="12.75">
      <c r="A19" s="75">
        <v>99</v>
      </c>
      <c r="B19" s="89">
        <v>40956</v>
      </c>
      <c r="D19" s="73" t="s">
        <v>195</v>
      </c>
      <c r="E19" t="s">
        <v>368</v>
      </c>
      <c r="F19" s="73" t="s">
        <v>397</v>
      </c>
      <c r="G19" s="73" t="s">
        <v>28</v>
      </c>
      <c r="J19" t="s">
        <v>196</v>
      </c>
      <c r="K19" t="s">
        <v>28</v>
      </c>
      <c r="L19" t="s">
        <v>203</v>
      </c>
      <c r="M19" t="s">
        <v>246</v>
      </c>
      <c r="N19" t="s">
        <v>249</v>
      </c>
      <c r="O19"/>
      <c r="P19" s="71" t="s">
        <v>277</v>
      </c>
    </row>
    <row r="20" spans="1:16" ht="12.75">
      <c r="A20" s="75">
        <v>238</v>
      </c>
      <c r="B20" s="89">
        <v>40956</v>
      </c>
      <c r="D20" s="73" t="s">
        <v>195</v>
      </c>
      <c r="E20" t="s">
        <v>368</v>
      </c>
      <c r="F20" s="73" t="s">
        <v>397</v>
      </c>
      <c r="G20" s="73" t="s">
        <v>28</v>
      </c>
      <c r="J20" t="s">
        <v>196</v>
      </c>
      <c r="K20" t="s">
        <v>28</v>
      </c>
      <c r="L20" t="s">
        <v>203</v>
      </c>
      <c r="M20" t="s">
        <v>246</v>
      </c>
      <c r="N20" t="s">
        <v>249</v>
      </c>
      <c r="O20"/>
      <c r="P20" s="71" t="s">
        <v>278</v>
      </c>
    </row>
    <row r="21" spans="1:16" ht="12.75">
      <c r="A21" s="79">
        <v>129</v>
      </c>
      <c r="B21" s="89">
        <v>40956</v>
      </c>
      <c r="D21" s="73" t="s">
        <v>195</v>
      </c>
      <c r="E21" t="s">
        <v>368</v>
      </c>
      <c r="F21" s="73" t="s">
        <v>397</v>
      </c>
      <c r="G21" s="73" t="s">
        <v>28</v>
      </c>
      <c r="J21" t="s">
        <v>196</v>
      </c>
      <c r="K21" t="s">
        <v>28</v>
      </c>
      <c r="L21" t="s">
        <v>203</v>
      </c>
      <c r="M21" t="s">
        <v>246</v>
      </c>
      <c r="N21" t="s">
        <v>249</v>
      </c>
      <c r="O21"/>
      <c r="P21" s="78" t="s">
        <v>279</v>
      </c>
    </row>
    <row r="22" spans="1:16" ht="12.75">
      <c r="A22" s="75">
        <v>99</v>
      </c>
      <c r="B22" s="89">
        <v>40956</v>
      </c>
      <c r="D22" s="73" t="s">
        <v>195</v>
      </c>
      <c r="E22" t="s">
        <v>368</v>
      </c>
      <c r="F22" s="73" t="s">
        <v>397</v>
      </c>
      <c r="G22" s="73" t="s">
        <v>28</v>
      </c>
      <c r="J22" t="s">
        <v>196</v>
      </c>
      <c r="K22" t="s">
        <v>28</v>
      </c>
      <c r="L22" t="s">
        <v>203</v>
      </c>
      <c r="M22" t="s">
        <v>246</v>
      </c>
      <c r="N22" t="s">
        <v>249</v>
      </c>
      <c r="O22"/>
      <c r="P22" s="71" t="s">
        <v>280</v>
      </c>
    </row>
    <row r="23" spans="1:16" ht="12.75">
      <c r="A23" s="75">
        <v>198</v>
      </c>
      <c r="B23" s="89">
        <v>40956</v>
      </c>
      <c r="D23" s="73" t="s">
        <v>195</v>
      </c>
      <c r="E23" t="s">
        <v>368</v>
      </c>
      <c r="F23" s="73" t="s">
        <v>397</v>
      </c>
      <c r="G23" s="73" t="s">
        <v>28</v>
      </c>
      <c r="J23" t="s">
        <v>196</v>
      </c>
      <c r="K23" t="s">
        <v>28</v>
      </c>
      <c r="L23" t="s">
        <v>203</v>
      </c>
      <c r="M23" t="s">
        <v>246</v>
      </c>
      <c r="N23" t="s">
        <v>249</v>
      </c>
      <c r="O23"/>
      <c r="P23" s="71" t="s">
        <v>281</v>
      </c>
    </row>
    <row r="24" spans="1:16" ht="12.75">
      <c r="A24" s="75">
        <v>119</v>
      </c>
      <c r="B24" s="89">
        <v>40956</v>
      </c>
      <c r="D24" s="73" t="s">
        <v>195</v>
      </c>
      <c r="E24" t="s">
        <v>368</v>
      </c>
      <c r="F24" s="73" t="s">
        <v>397</v>
      </c>
      <c r="G24" s="73" t="s">
        <v>28</v>
      </c>
      <c r="J24" t="s">
        <v>196</v>
      </c>
      <c r="K24" t="s">
        <v>28</v>
      </c>
      <c r="L24" t="s">
        <v>203</v>
      </c>
      <c r="M24" t="s">
        <v>246</v>
      </c>
      <c r="N24" t="s">
        <v>249</v>
      </c>
      <c r="O24"/>
      <c r="P24" s="71" t="s">
        <v>282</v>
      </c>
    </row>
    <row r="25" spans="1:16" ht="12.75">
      <c r="A25" s="75">
        <v>198</v>
      </c>
      <c r="B25" s="89">
        <v>40956</v>
      </c>
      <c r="D25" s="73" t="s">
        <v>195</v>
      </c>
      <c r="E25" t="s">
        <v>368</v>
      </c>
      <c r="F25" s="73" t="s">
        <v>397</v>
      </c>
      <c r="G25" s="73" t="s">
        <v>28</v>
      </c>
      <c r="J25" t="s">
        <v>196</v>
      </c>
      <c r="K25" t="s">
        <v>28</v>
      </c>
      <c r="L25" t="s">
        <v>203</v>
      </c>
      <c r="M25" t="s">
        <v>246</v>
      </c>
      <c r="N25" t="s">
        <v>249</v>
      </c>
      <c r="O25"/>
      <c r="P25" s="71" t="s">
        <v>283</v>
      </c>
    </row>
    <row r="26" spans="1:16" ht="12.75">
      <c r="A26" s="75">
        <v>99</v>
      </c>
      <c r="B26" s="89">
        <v>40956</v>
      </c>
      <c r="D26" s="73" t="s">
        <v>195</v>
      </c>
      <c r="E26" t="s">
        <v>368</v>
      </c>
      <c r="F26" s="73" t="s">
        <v>397</v>
      </c>
      <c r="G26" s="73" t="s">
        <v>28</v>
      </c>
      <c r="J26" t="s">
        <v>196</v>
      </c>
      <c r="K26" t="s">
        <v>28</v>
      </c>
      <c r="L26" t="s">
        <v>203</v>
      </c>
      <c r="M26" t="s">
        <v>246</v>
      </c>
      <c r="N26" t="s">
        <v>249</v>
      </c>
      <c r="O26"/>
      <c r="P26" s="71" t="s">
        <v>254</v>
      </c>
    </row>
    <row r="27" spans="1:16" ht="12.75">
      <c r="A27" s="75">
        <v>198</v>
      </c>
      <c r="B27" s="89">
        <v>40956</v>
      </c>
      <c r="D27" s="73" t="s">
        <v>195</v>
      </c>
      <c r="E27" t="s">
        <v>368</v>
      </c>
      <c r="F27" s="73" t="s">
        <v>397</v>
      </c>
      <c r="G27" s="73" t="s">
        <v>28</v>
      </c>
      <c r="J27" t="s">
        <v>196</v>
      </c>
      <c r="K27" t="s">
        <v>28</v>
      </c>
      <c r="L27" t="s">
        <v>203</v>
      </c>
      <c r="M27" t="s">
        <v>246</v>
      </c>
      <c r="N27" t="s">
        <v>249</v>
      </c>
      <c r="O27"/>
      <c r="P27" s="71" t="s">
        <v>284</v>
      </c>
    </row>
    <row r="28" spans="1:16" ht="12.75">
      <c r="A28" s="75">
        <v>238</v>
      </c>
      <c r="B28" s="89">
        <v>40956</v>
      </c>
      <c r="D28" s="73" t="s">
        <v>195</v>
      </c>
      <c r="E28" t="s">
        <v>368</v>
      </c>
      <c r="F28" s="73" t="s">
        <v>397</v>
      </c>
      <c r="G28" s="73" t="s">
        <v>28</v>
      </c>
      <c r="J28" t="s">
        <v>196</v>
      </c>
      <c r="K28" t="s">
        <v>28</v>
      </c>
      <c r="L28" t="s">
        <v>203</v>
      </c>
      <c r="M28" t="s">
        <v>246</v>
      </c>
      <c r="N28" t="s">
        <v>249</v>
      </c>
      <c r="O28"/>
      <c r="P28" s="71" t="s">
        <v>285</v>
      </c>
    </row>
    <row r="29" spans="1:16" ht="12.75">
      <c r="A29" s="75">
        <v>119</v>
      </c>
      <c r="B29" s="89">
        <v>40956</v>
      </c>
      <c r="D29" s="73" t="s">
        <v>195</v>
      </c>
      <c r="E29" t="s">
        <v>368</v>
      </c>
      <c r="F29" s="73" t="s">
        <v>397</v>
      </c>
      <c r="G29" s="73" t="s">
        <v>28</v>
      </c>
      <c r="J29" t="s">
        <v>196</v>
      </c>
      <c r="K29" t="s">
        <v>28</v>
      </c>
      <c r="L29" t="s">
        <v>203</v>
      </c>
      <c r="M29" t="s">
        <v>246</v>
      </c>
      <c r="N29" t="s">
        <v>249</v>
      </c>
      <c r="O29"/>
      <c r="P29" s="71" t="s">
        <v>286</v>
      </c>
    </row>
    <row r="30" spans="1:16" ht="12.75">
      <c r="A30" s="75">
        <v>99</v>
      </c>
      <c r="B30" s="89">
        <v>40956</v>
      </c>
      <c r="D30" s="73" t="s">
        <v>195</v>
      </c>
      <c r="E30" t="s">
        <v>368</v>
      </c>
      <c r="F30" s="73" t="s">
        <v>397</v>
      </c>
      <c r="G30" s="73" t="s">
        <v>28</v>
      </c>
      <c r="J30" t="s">
        <v>196</v>
      </c>
      <c r="K30" t="s">
        <v>28</v>
      </c>
      <c r="L30" t="s">
        <v>203</v>
      </c>
      <c r="M30" t="s">
        <v>246</v>
      </c>
      <c r="N30" t="s">
        <v>249</v>
      </c>
      <c r="O30"/>
      <c r="P30" s="71" t="s">
        <v>287</v>
      </c>
    </row>
    <row r="31" spans="1:16" ht="12.75">
      <c r="A31" s="75">
        <v>99</v>
      </c>
      <c r="B31" s="89">
        <v>40956</v>
      </c>
      <c r="D31" s="73" t="s">
        <v>195</v>
      </c>
      <c r="E31" t="s">
        <v>368</v>
      </c>
      <c r="F31" s="73" t="s">
        <v>397</v>
      </c>
      <c r="G31" s="73" t="s">
        <v>28</v>
      </c>
      <c r="J31" t="s">
        <v>196</v>
      </c>
      <c r="K31" t="s">
        <v>28</v>
      </c>
      <c r="L31" t="s">
        <v>203</v>
      </c>
      <c r="M31" t="s">
        <v>246</v>
      </c>
      <c r="N31" t="s">
        <v>249</v>
      </c>
      <c r="O31"/>
      <c r="P31" s="71" t="s">
        <v>288</v>
      </c>
    </row>
    <row r="32" spans="1:16" ht="12.75">
      <c r="A32" s="75">
        <v>198</v>
      </c>
      <c r="B32" s="89">
        <v>40956</v>
      </c>
      <c r="D32" s="73" t="s">
        <v>195</v>
      </c>
      <c r="E32" t="s">
        <v>368</v>
      </c>
      <c r="F32" s="73" t="s">
        <v>397</v>
      </c>
      <c r="G32" s="73" t="s">
        <v>28</v>
      </c>
      <c r="J32" t="s">
        <v>196</v>
      </c>
      <c r="K32" t="s">
        <v>28</v>
      </c>
      <c r="L32" t="s">
        <v>203</v>
      </c>
      <c r="M32" t="s">
        <v>246</v>
      </c>
      <c r="N32" t="s">
        <v>249</v>
      </c>
      <c r="O32"/>
      <c r="P32" s="71" t="s">
        <v>289</v>
      </c>
    </row>
    <row r="33" spans="1:16" ht="12.75">
      <c r="A33" s="80">
        <v>65</v>
      </c>
      <c r="B33" s="89">
        <v>40956</v>
      </c>
      <c r="D33" s="73" t="s">
        <v>195</v>
      </c>
      <c r="E33" t="s">
        <v>368</v>
      </c>
      <c r="F33" s="73" t="s">
        <v>397</v>
      </c>
      <c r="G33" s="73" t="s">
        <v>28</v>
      </c>
      <c r="J33" t="s">
        <v>196</v>
      </c>
      <c r="K33" t="s">
        <v>28</v>
      </c>
      <c r="L33" t="s">
        <v>203</v>
      </c>
      <c r="M33" t="s">
        <v>246</v>
      </c>
      <c r="N33" t="s">
        <v>249</v>
      </c>
      <c r="O33"/>
      <c r="P33" s="71" t="s">
        <v>290</v>
      </c>
    </row>
    <row r="34" spans="1:16" ht="12.75">
      <c r="A34" s="75">
        <v>238</v>
      </c>
      <c r="B34" s="89">
        <v>40956</v>
      </c>
      <c r="D34" s="73" t="s">
        <v>195</v>
      </c>
      <c r="E34" t="s">
        <v>368</v>
      </c>
      <c r="F34" s="73" t="s">
        <v>397</v>
      </c>
      <c r="G34" s="73" t="s">
        <v>28</v>
      </c>
      <c r="J34" t="s">
        <v>196</v>
      </c>
      <c r="K34" t="s">
        <v>28</v>
      </c>
      <c r="L34" t="s">
        <v>203</v>
      </c>
      <c r="M34" t="s">
        <v>246</v>
      </c>
      <c r="N34" t="s">
        <v>249</v>
      </c>
      <c r="O34"/>
      <c r="P34" s="71" t="s">
        <v>291</v>
      </c>
    </row>
    <row r="35" spans="1:16" ht="12.75">
      <c r="A35" s="75">
        <v>99</v>
      </c>
      <c r="B35" s="89">
        <v>40956</v>
      </c>
      <c r="D35" s="73" t="s">
        <v>195</v>
      </c>
      <c r="E35" t="s">
        <v>368</v>
      </c>
      <c r="F35" s="73" t="s">
        <v>397</v>
      </c>
      <c r="G35" s="73" t="s">
        <v>28</v>
      </c>
      <c r="J35" t="s">
        <v>196</v>
      </c>
      <c r="K35" t="s">
        <v>28</v>
      </c>
      <c r="L35" t="s">
        <v>203</v>
      </c>
      <c r="M35" t="s">
        <v>246</v>
      </c>
      <c r="N35" t="s">
        <v>249</v>
      </c>
      <c r="O35"/>
      <c r="P35" s="71" t="s">
        <v>292</v>
      </c>
    </row>
    <row r="36" spans="1:16" ht="12.75">
      <c r="A36" s="79">
        <v>75</v>
      </c>
      <c r="B36" s="89">
        <v>40956</v>
      </c>
      <c r="D36" s="73" t="s">
        <v>195</v>
      </c>
      <c r="E36" t="s">
        <v>368</v>
      </c>
      <c r="F36" s="73" t="s">
        <v>397</v>
      </c>
      <c r="G36" s="73" t="s">
        <v>28</v>
      </c>
      <c r="J36" t="s">
        <v>196</v>
      </c>
      <c r="K36" t="s">
        <v>28</v>
      </c>
      <c r="L36" t="s">
        <v>203</v>
      </c>
      <c r="M36" t="s">
        <v>246</v>
      </c>
      <c r="N36" t="s">
        <v>255</v>
      </c>
      <c r="O36"/>
      <c r="P36" s="78" t="s">
        <v>293</v>
      </c>
    </row>
    <row r="37" spans="1:16" ht="12.75">
      <c r="A37" s="79">
        <v>75</v>
      </c>
      <c r="B37" s="89">
        <v>40956</v>
      </c>
      <c r="D37" s="73" t="s">
        <v>195</v>
      </c>
      <c r="E37" t="s">
        <v>368</v>
      </c>
      <c r="F37" s="73" t="s">
        <v>397</v>
      </c>
      <c r="G37" s="73" t="s">
        <v>28</v>
      </c>
      <c r="J37" t="s">
        <v>196</v>
      </c>
      <c r="K37" t="s">
        <v>28</v>
      </c>
      <c r="L37" t="s">
        <v>203</v>
      </c>
      <c r="M37" t="s">
        <v>246</v>
      </c>
      <c r="N37" t="s">
        <v>255</v>
      </c>
      <c r="O37"/>
      <c r="P37" s="78" t="s">
        <v>294</v>
      </c>
    </row>
    <row r="38" spans="1:16" ht="12.75">
      <c r="A38" s="75">
        <v>130</v>
      </c>
      <c r="B38" s="89">
        <v>40956</v>
      </c>
      <c r="D38" s="73" t="s">
        <v>195</v>
      </c>
      <c r="E38" t="s">
        <v>368</v>
      </c>
      <c r="F38" s="73" t="s">
        <v>397</v>
      </c>
      <c r="G38" s="73" t="s">
        <v>28</v>
      </c>
      <c r="J38" t="s">
        <v>196</v>
      </c>
      <c r="K38" t="s">
        <v>28</v>
      </c>
      <c r="L38" t="s">
        <v>203</v>
      </c>
      <c r="M38" t="s">
        <v>246</v>
      </c>
      <c r="N38" t="s">
        <v>255</v>
      </c>
      <c r="O38"/>
      <c r="P38" s="71" t="s">
        <v>295</v>
      </c>
    </row>
    <row r="39" spans="1:16" ht="12.75">
      <c r="A39" s="75">
        <v>65</v>
      </c>
      <c r="B39" s="89">
        <v>40956</v>
      </c>
      <c r="D39" s="73" t="s">
        <v>195</v>
      </c>
      <c r="E39" t="s">
        <v>368</v>
      </c>
      <c r="F39" s="73" t="s">
        <v>397</v>
      </c>
      <c r="G39" s="73" t="s">
        <v>28</v>
      </c>
      <c r="J39" t="s">
        <v>196</v>
      </c>
      <c r="K39" t="s">
        <v>28</v>
      </c>
      <c r="L39" t="s">
        <v>203</v>
      </c>
      <c r="M39" t="s">
        <v>246</v>
      </c>
      <c r="N39" t="s">
        <v>255</v>
      </c>
      <c r="O39"/>
      <c r="P39" s="71" t="s">
        <v>296</v>
      </c>
    </row>
    <row r="40" spans="1:16" ht="15">
      <c r="A40" s="81">
        <v>75</v>
      </c>
      <c r="B40" s="89">
        <v>40956</v>
      </c>
      <c r="D40" s="73" t="s">
        <v>195</v>
      </c>
      <c r="E40" t="s">
        <v>368</v>
      </c>
      <c r="F40" s="73" t="s">
        <v>397</v>
      </c>
      <c r="G40" s="73" t="s">
        <v>28</v>
      </c>
      <c r="J40" t="s">
        <v>196</v>
      </c>
      <c r="K40" t="s">
        <v>28</v>
      </c>
      <c r="L40" t="s">
        <v>203</v>
      </c>
      <c r="M40" t="s">
        <v>246</v>
      </c>
      <c r="N40" t="s">
        <v>255</v>
      </c>
      <c r="O40"/>
      <c r="P40" s="78" t="s">
        <v>297</v>
      </c>
    </row>
    <row r="41" spans="1:16" ht="12.75">
      <c r="A41" s="80">
        <v>75</v>
      </c>
      <c r="B41" s="89">
        <v>40956</v>
      </c>
      <c r="D41" s="73" t="s">
        <v>195</v>
      </c>
      <c r="E41" t="s">
        <v>368</v>
      </c>
      <c r="F41" s="73" t="s">
        <v>397</v>
      </c>
      <c r="G41" s="73" t="s">
        <v>28</v>
      </c>
      <c r="J41" t="s">
        <v>196</v>
      </c>
      <c r="K41" t="s">
        <v>28</v>
      </c>
      <c r="L41" t="s">
        <v>203</v>
      </c>
      <c r="M41" t="s">
        <v>246</v>
      </c>
      <c r="N41" t="s">
        <v>255</v>
      </c>
      <c r="O41"/>
      <c r="P41" s="71" t="s">
        <v>298</v>
      </c>
    </row>
    <row r="42" spans="1:16" ht="12.75">
      <c r="A42" s="75">
        <v>65</v>
      </c>
      <c r="B42" s="89">
        <v>40956</v>
      </c>
      <c r="D42" s="73" t="s">
        <v>195</v>
      </c>
      <c r="E42" t="s">
        <v>368</v>
      </c>
      <c r="F42" s="73" t="s">
        <v>397</v>
      </c>
      <c r="G42" s="73" t="s">
        <v>28</v>
      </c>
      <c r="J42" t="s">
        <v>196</v>
      </c>
      <c r="K42" t="s">
        <v>28</v>
      </c>
      <c r="L42" t="s">
        <v>203</v>
      </c>
      <c r="M42" t="s">
        <v>246</v>
      </c>
      <c r="N42" t="s">
        <v>255</v>
      </c>
      <c r="O42"/>
      <c r="P42" s="71" t="s">
        <v>299</v>
      </c>
    </row>
    <row r="43" spans="1:16" ht="12.75">
      <c r="A43" s="75">
        <v>65</v>
      </c>
      <c r="B43" s="89">
        <v>40956</v>
      </c>
      <c r="D43" s="73" t="s">
        <v>195</v>
      </c>
      <c r="E43" t="s">
        <v>368</v>
      </c>
      <c r="F43" s="73" t="s">
        <v>397</v>
      </c>
      <c r="G43" s="73" t="s">
        <v>28</v>
      </c>
      <c r="J43" t="s">
        <v>196</v>
      </c>
      <c r="K43" t="s">
        <v>28</v>
      </c>
      <c r="L43" t="s">
        <v>203</v>
      </c>
      <c r="M43" t="s">
        <v>246</v>
      </c>
      <c r="N43" t="s">
        <v>255</v>
      </c>
      <c r="O43"/>
      <c r="P43" s="71" t="s">
        <v>300</v>
      </c>
    </row>
    <row r="44" spans="1:16" ht="12.75">
      <c r="A44" s="80">
        <v>75</v>
      </c>
      <c r="B44" s="89">
        <v>40956</v>
      </c>
      <c r="D44" s="73" t="s">
        <v>195</v>
      </c>
      <c r="E44" t="s">
        <v>368</v>
      </c>
      <c r="F44" s="73" t="s">
        <v>397</v>
      </c>
      <c r="G44" s="73" t="s">
        <v>28</v>
      </c>
      <c r="J44" t="s">
        <v>196</v>
      </c>
      <c r="K44" t="s">
        <v>28</v>
      </c>
      <c r="L44" t="s">
        <v>203</v>
      </c>
      <c r="M44" t="s">
        <v>246</v>
      </c>
      <c r="N44" t="s">
        <v>255</v>
      </c>
      <c r="O44"/>
      <c r="P44" s="71" t="s">
        <v>301</v>
      </c>
    </row>
    <row r="45" spans="1:16" ht="12.75">
      <c r="A45" s="80">
        <v>75</v>
      </c>
      <c r="B45" s="89">
        <v>40956</v>
      </c>
      <c r="D45" s="73" t="s">
        <v>195</v>
      </c>
      <c r="E45" t="s">
        <v>368</v>
      </c>
      <c r="F45" s="73" t="s">
        <v>397</v>
      </c>
      <c r="G45" s="73" t="s">
        <v>28</v>
      </c>
      <c r="J45" t="s">
        <v>196</v>
      </c>
      <c r="K45" t="s">
        <v>28</v>
      </c>
      <c r="L45" t="s">
        <v>203</v>
      </c>
      <c r="M45" t="s">
        <v>246</v>
      </c>
      <c r="N45" t="s">
        <v>255</v>
      </c>
      <c r="O45"/>
      <c r="P45" s="71" t="s">
        <v>302</v>
      </c>
    </row>
    <row r="46" spans="1:16" ht="12.75">
      <c r="A46" s="75">
        <v>65</v>
      </c>
      <c r="B46" s="89">
        <v>40956</v>
      </c>
      <c r="D46" s="73" t="s">
        <v>195</v>
      </c>
      <c r="E46" t="s">
        <v>368</v>
      </c>
      <c r="F46" s="73" t="s">
        <v>397</v>
      </c>
      <c r="G46" s="73" t="s">
        <v>28</v>
      </c>
      <c r="J46" t="s">
        <v>196</v>
      </c>
      <c r="K46" t="s">
        <v>28</v>
      </c>
      <c r="L46" t="s">
        <v>203</v>
      </c>
      <c r="M46" t="s">
        <v>246</v>
      </c>
      <c r="N46" t="s">
        <v>255</v>
      </c>
      <c r="O46"/>
      <c r="P46" s="71" t="s">
        <v>303</v>
      </c>
    </row>
    <row r="47" spans="1:16" ht="12.75">
      <c r="A47" s="75">
        <v>65</v>
      </c>
      <c r="B47" s="89">
        <v>40956</v>
      </c>
      <c r="D47" s="73" t="s">
        <v>195</v>
      </c>
      <c r="E47" t="s">
        <v>368</v>
      </c>
      <c r="F47" s="73" t="s">
        <v>397</v>
      </c>
      <c r="G47" s="73" t="s">
        <v>28</v>
      </c>
      <c r="J47" t="s">
        <v>196</v>
      </c>
      <c r="K47" t="s">
        <v>28</v>
      </c>
      <c r="L47" t="s">
        <v>203</v>
      </c>
      <c r="M47" t="s">
        <v>246</v>
      </c>
      <c r="N47" t="s">
        <v>255</v>
      </c>
      <c r="O47"/>
      <c r="P47" s="71" t="s">
        <v>304</v>
      </c>
    </row>
    <row r="48" spans="1:16" ht="12.75">
      <c r="A48" s="75">
        <v>65</v>
      </c>
      <c r="B48" s="89">
        <v>40956</v>
      </c>
      <c r="D48" s="73" t="s">
        <v>195</v>
      </c>
      <c r="E48" t="s">
        <v>368</v>
      </c>
      <c r="F48" s="73" t="s">
        <v>397</v>
      </c>
      <c r="G48" s="73" t="s">
        <v>28</v>
      </c>
      <c r="J48" t="s">
        <v>196</v>
      </c>
      <c r="K48" t="s">
        <v>28</v>
      </c>
      <c r="L48" t="s">
        <v>203</v>
      </c>
      <c r="M48" t="s">
        <v>246</v>
      </c>
      <c r="N48" t="s">
        <v>255</v>
      </c>
      <c r="O48"/>
      <c r="P48" s="71" t="s">
        <v>305</v>
      </c>
    </row>
    <row r="49" spans="1:16" ht="12.75">
      <c r="A49" s="80">
        <v>75</v>
      </c>
      <c r="B49" s="89">
        <v>40956</v>
      </c>
      <c r="D49" s="73" t="s">
        <v>195</v>
      </c>
      <c r="E49" t="s">
        <v>368</v>
      </c>
      <c r="F49" s="73" t="s">
        <v>397</v>
      </c>
      <c r="G49" s="73" t="s">
        <v>28</v>
      </c>
      <c r="J49" t="s">
        <v>196</v>
      </c>
      <c r="K49" t="s">
        <v>28</v>
      </c>
      <c r="L49" t="s">
        <v>203</v>
      </c>
      <c r="M49" t="s">
        <v>246</v>
      </c>
      <c r="N49" t="s">
        <v>255</v>
      </c>
      <c r="O49"/>
      <c r="P49" s="71" t="s">
        <v>306</v>
      </c>
    </row>
    <row r="50" spans="1:16" ht="12.75">
      <c r="A50" s="80">
        <v>75</v>
      </c>
      <c r="B50" s="89">
        <v>40956</v>
      </c>
      <c r="D50" s="73" t="s">
        <v>195</v>
      </c>
      <c r="E50" t="s">
        <v>368</v>
      </c>
      <c r="F50" s="73" t="s">
        <v>397</v>
      </c>
      <c r="G50" s="73" t="s">
        <v>28</v>
      </c>
      <c r="J50" t="s">
        <v>196</v>
      </c>
      <c r="K50" t="s">
        <v>28</v>
      </c>
      <c r="L50" t="s">
        <v>203</v>
      </c>
      <c r="M50" t="s">
        <v>246</v>
      </c>
      <c r="N50" t="s">
        <v>255</v>
      </c>
      <c r="O50"/>
      <c r="P50" s="78" t="s">
        <v>307</v>
      </c>
    </row>
    <row r="51" spans="1:16" ht="12.75">
      <c r="A51" s="80">
        <v>75</v>
      </c>
      <c r="B51" s="89">
        <v>40956</v>
      </c>
      <c r="D51" s="73" t="s">
        <v>195</v>
      </c>
      <c r="E51" t="s">
        <v>368</v>
      </c>
      <c r="F51" s="73" t="s">
        <v>397</v>
      </c>
      <c r="G51" s="73" t="s">
        <v>28</v>
      </c>
      <c r="J51" t="s">
        <v>196</v>
      </c>
      <c r="K51" t="s">
        <v>28</v>
      </c>
      <c r="L51" t="s">
        <v>203</v>
      </c>
      <c r="M51" t="s">
        <v>246</v>
      </c>
      <c r="N51" t="s">
        <v>255</v>
      </c>
      <c r="O51"/>
      <c r="P51" s="78" t="s">
        <v>308</v>
      </c>
    </row>
    <row r="52" spans="1:16" ht="12.75">
      <c r="A52" s="76">
        <v>20</v>
      </c>
      <c r="B52" s="89">
        <v>40956</v>
      </c>
      <c r="D52" s="73" t="s">
        <v>195</v>
      </c>
      <c r="E52" t="s">
        <v>368</v>
      </c>
      <c r="F52" s="73" t="s">
        <v>397</v>
      </c>
      <c r="G52" s="73" t="s">
        <v>28</v>
      </c>
      <c r="J52" t="s">
        <v>196</v>
      </c>
      <c r="K52" t="s">
        <v>28</v>
      </c>
      <c r="L52" t="s">
        <v>203</v>
      </c>
      <c r="M52" t="s">
        <v>246</v>
      </c>
      <c r="N52" t="s">
        <v>256</v>
      </c>
      <c r="O52"/>
      <c r="P52" s="71" t="s">
        <v>309</v>
      </c>
    </row>
    <row r="53" spans="1:16" ht="12.75">
      <c r="A53" s="76">
        <v>20</v>
      </c>
      <c r="B53" s="89">
        <v>40956</v>
      </c>
      <c r="D53" s="73" t="s">
        <v>195</v>
      </c>
      <c r="E53" t="s">
        <v>368</v>
      </c>
      <c r="F53" s="73" t="s">
        <v>397</v>
      </c>
      <c r="G53" s="73" t="s">
        <v>28</v>
      </c>
      <c r="J53" t="s">
        <v>196</v>
      </c>
      <c r="K53" t="s">
        <v>28</v>
      </c>
      <c r="L53" t="s">
        <v>203</v>
      </c>
      <c r="M53" t="s">
        <v>246</v>
      </c>
      <c r="N53" t="s">
        <v>256</v>
      </c>
      <c r="O53"/>
      <c r="P53" s="71" t="s">
        <v>250</v>
      </c>
    </row>
    <row r="54" spans="1:16" ht="12.75">
      <c r="A54" s="76">
        <v>20</v>
      </c>
      <c r="B54" s="89">
        <v>40956</v>
      </c>
      <c r="D54" s="73" t="s">
        <v>195</v>
      </c>
      <c r="E54" t="s">
        <v>368</v>
      </c>
      <c r="F54" s="73" t="s">
        <v>397</v>
      </c>
      <c r="G54" s="73" t="s">
        <v>28</v>
      </c>
      <c r="J54" t="s">
        <v>196</v>
      </c>
      <c r="K54" t="s">
        <v>28</v>
      </c>
      <c r="L54" t="s">
        <v>203</v>
      </c>
      <c r="M54" t="s">
        <v>246</v>
      </c>
      <c r="N54" t="s">
        <v>256</v>
      </c>
      <c r="O54"/>
      <c r="P54" s="71" t="s">
        <v>310</v>
      </c>
    </row>
    <row r="55" spans="1:16" ht="12.75">
      <c r="A55" s="76">
        <v>20</v>
      </c>
      <c r="B55" s="89">
        <v>40956</v>
      </c>
      <c r="D55" s="73" t="s">
        <v>195</v>
      </c>
      <c r="E55" t="s">
        <v>368</v>
      </c>
      <c r="F55" s="73" t="s">
        <v>397</v>
      </c>
      <c r="G55" s="73" t="s">
        <v>28</v>
      </c>
      <c r="J55" t="s">
        <v>196</v>
      </c>
      <c r="K55" t="s">
        <v>28</v>
      </c>
      <c r="L55" t="s">
        <v>203</v>
      </c>
      <c r="M55" t="s">
        <v>246</v>
      </c>
      <c r="N55" t="s">
        <v>256</v>
      </c>
      <c r="O55"/>
      <c r="P55" s="73" t="s">
        <v>311</v>
      </c>
    </row>
    <row r="56" spans="1:16" ht="12.75">
      <c r="A56" s="76">
        <v>5</v>
      </c>
      <c r="B56" s="89">
        <v>40956</v>
      </c>
      <c r="D56" s="73" t="s">
        <v>195</v>
      </c>
      <c r="E56" t="s">
        <v>368</v>
      </c>
      <c r="F56" s="73" t="s">
        <v>397</v>
      </c>
      <c r="G56" s="73" t="s">
        <v>28</v>
      </c>
      <c r="J56" t="s">
        <v>196</v>
      </c>
      <c r="K56" t="s">
        <v>28</v>
      </c>
      <c r="L56" t="s">
        <v>203</v>
      </c>
      <c r="M56" t="s">
        <v>237</v>
      </c>
      <c r="N56"/>
      <c r="O56"/>
      <c r="P56" s="78" t="s">
        <v>293</v>
      </c>
    </row>
    <row r="57" spans="1:16" ht="12.75">
      <c r="A57" s="76">
        <v>5</v>
      </c>
      <c r="B57" s="89">
        <v>40956</v>
      </c>
      <c r="D57" s="73" t="s">
        <v>195</v>
      </c>
      <c r="E57" t="s">
        <v>368</v>
      </c>
      <c r="F57" s="73" t="s">
        <v>397</v>
      </c>
      <c r="G57" s="73" t="s">
        <v>28</v>
      </c>
      <c r="J57" t="s">
        <v>196</v>
      </c>
      <c r="K57" t="s">
        <v>28</v>
      </c>
      <c r="L57" t="s">
        <v>203</v>
      </c>
      <c r="M57" t="s">
        <v>237</v>
      </c>
      <c r="N57"/>
      <c r="O57"/>
      <c r="P57" s="71" t="s">
        <v>270</v>
      </c>
    </row>
    <row r="58" spans="1:16" ht="12.75">
      <c r="A58" s="76">
        <v>5</v>
      </c>
      <c r="B58" s="89">
        <v>40956</v>
      </c>
      <c r="D58" s="73" t="s">
        <v>195</v>
      </c>
      <c r="E58" t="s">
        <v>368</v>
      </c>
      <c r="F58" s="73" t="s">
        <v>397</v>
      </c>
      <c r="G58" s="73" t="s">
        <v>28</v>
      </c>
      <c r="J58" t="s">
        <v>196</v>
      </c>
      <c r="K58" t="s">
        <v>28</v>
      </c>
      <c r="L58" t="s">
        <v>203</v>
      </c>
      <c r="M58" t="s">
        <v>237</v>
      </c>
      <c r="N58"/>
      <c r="O58"/>
      <c r="P58" s="71" t="s">
        <v>312</v>
      </c>
    </row>
    <row r="59" spans="1:16" ht="12.75">
      <c r="A59" s="76">
        <v>5</v>
      </c>
      <c r="B59" s="89">
        <v>40956</v>
      </c>
      <c r="D59" s="73" t="s">
        <v>195</v>
      </c>
      <c r="E59" t="s">
        <v>368</v>
      </c>
      <c r="F59" s="73" t="s">
        <v>397</v>
      </c>
      <c r="G59" s="73" t="s">
        <v>28</v>
      </c>
      <c r="J59" t="s">
        <v>196</v>
      </c>
      <c r="K59" t="s">
        <v>28</v>
      </c>
      <c r="L59" t="s">
        <v>203</v>
      </c>
      <c r="M59" t="s">
        <v>237</v>
      </c>
      <c r="N59"/>
      <c r="O59"/>
      <c r="P59" s="78" t="s">
        <v>275</v>
      </c>
    </row>
    <row r="60" spans="1:16" ht="12.75">
      <c r="A60" s="76">
        <v>5</v>
      </c>
      <c r="B60" s="89">
        <v>40956</v>
      </c>
      <c r="D60" s="73" t="s">
        <v>195</v>
      </c>
      <c r="E60" t="s">
        <v>368</v>
      </c>
      <c r="F60" s="73" t="s">
        <v>397</v>
      </c>
      <c r="G60" s="73" t="s">
        <v>28</v>
      </c>
      <c r="J60" t="s">
        <v>196</v>
      </c>
      <c r="K60" t="s">
        <v>28</v>
      </c>
      <c r="L60" t="s">
        <v>203</v>
      </c>
      <c r="M60" t="s">
        <v>41</v>
      </c>
      <c r="N60" t="s">
        <v>207</v>
      </c>
      <c r="O60"/>
      <c r="P60" s="71" t="s">
        <v>267</v>
      </c>
    </row>
    <row r="61" spans="1:16" ht="12.75">
      <c r="A61" s="76">
        <v>5</v>
      </c>
      <c r="B61" s="89">
        <v>40956</v>
      </c>
      <c r="D61" s="73" t="s">
        <v>195</v>
      </c>
      <c r="E61" t="s">
        <v>368</v>
      </c>
      <c r="F61" s="73" t="s">
        <v>397</v>
      </c>
      <c r="G61" s="73" t="s">
        <v>28</v>
      </c>
      <c r="J61" t="s">
        <v>196</v>
      </c>
      <c r="K61" t="s">
        <v>28</v>
      </c>
      <c r="L61" t="s">
        <v>203</v>
      </c>
      <c r="M61" t="s">
        <v>41</v>
      </c>
      <c r="N61" t="s">
        <v>207</v>
      </c>
      <c r="O61"/>
      <c r="P61" s="71" t="s">
        <v>269</v>
      </c>
    </row>
    <row r="62" spans="1:16" ht="12.75">
      <c r="A62" s="76">
        <v>5</v>
      </c>
      <c r="B62" s="89">
        <v>40956</v>
      </c>
      <c r="D62" s="73" t="s">
        <v>195</v>
      </c>
      <c r="E62" t="s">
        <v>368</v>
      </c>
      <c r="F62" s="73" t="s">
        <v>397</v>
      </c>
      <c r="G62" s="73" t="s">
        <v>28</v>
      </c>
      <c r="J62" t="s">
        <v>196</v>
      </c>
      <c r="K62" t="s">
        <v>28</v>
      </c>
      <c r="L62" t="s">
        <v>203</v>
      </c>
      <c r="M62" t="s">
        <v>41</v>
      </c>
      <c r="N62" t="s">
        <v>207</v>
      </c>
      <c r="O62"/>
      <c r="P62" s="71" t="s">
        <v>312</v>
      </c>
    </row>
    <row r="63" spans="1:16" ht="12.75">
      <c r="A63" s="76">
        <v>5</v>
      </c>
      <c r="B63" s="89">
        <v>40956</v>
      </c>
      <c r="D63" s="73" t="s">
        <v>195</v>
      </c>
      <c r="E63" t="s">
        <v>368</v>
      </c>
      <c r="F63" s="73" t="s">
        <v>397</v>
      </c>
      <c r="G63" s="73" t="s">
        <v>28</v>
      </c>
      <c r="J63" t="s">
        <v>196</v>
      </c>
      <c r="K63" t="s">
        <v>28</v>
      </c>
      <c r="L63" t="s">
        <v>203</v>
      </c>
      <c r="M63" t="s">
        <v>41</v>
      </c>
      <c r="N63" t="s">
        <v>207</v>
      </c>
      <c r="O63"/>
      <c r="P63" s="78" t="s">
        <v>272</v>
      </c>
    </row>
    <row r="64" spans="1:16" ht="12.75">
      <c r="A64" s="76">
        <v>5</v>
      </c>
      <c r="B64" s="89">
        <v>40956</v>
      </c>
      <c r="D64" s="73" t="s">
        <v>195</v>
      </c>
      <c r="E64" t="s">
        <v>368</v>
      </c>
      <c r="F64" s="73" t="s">
        <v>397</v>
      </c>
      <c r="G64" s="73" t="s">
        <v>28</v>
      </c>
      <c r="J64" t="s">
        <v>196</v>
      </c>
      <c r="K64" t="s">
        <v>28</v>
      </c>
      <c r="L64" t="s">
        <v>203</v>
      </c>
      <c r="M64" t="s">
        <v>41</v>
      </c>
      <c r="N64" t="s">
        <v>207</v>
      </c>
      <c r="O64"/>
      <c r="P64" s="71" t="s">
        <v>310</v>
      </c>
    </row>
    <row r="65" spans="1:16" ht="12.75">
      <c r="A65" s="76">
        <v>5</v>
      </c>
      <c r="B65" s="89">
        <v>40956</v>
      </c>
      <c r="D65" s="73" t="s">
        <v>195</v>
      </c>
      <c r="E65" t="s">
        <v>368</v>
      </c>
      <c r="F65" s="73" t="s">
        <v>397</v>
      </c>
      <c r="G65" s="73" t="s">
        <v>28</v>
      </c>
      <c r="J65" t="s">
        <v>196</v>
      </c>
      <c r="K65" t="s">
        <v>28</v>
      </c>
      <c r="L65" t="s">
        <v>203</v>
      </c>
      <c r="M65" t="s">
        <v>41</v>
      </c>
      <c r="N65" t="s">
        <v>207</v>
      </c>
      <c r="O65"/>
      <c r="P65" s="71" t="s">
        <v>254</v>
      </c>
    </row>
    <row r="66" spans="1:16" ht="12.75">
      <c r="A66" s="76">
        <v>5</v>
      </c>
      <c r="B66" s="89">
        <v>40956</v>
      </c>
      <c r="D66" s="73" t="s">
        <v>195</v>
      </c>
      <c r="E66" t="s">
        <v>368</v>
      </c>
      <c r="F66" s="73" t="s">
        <v>397</v>
      </c>
      <c r="G66" s="73" t="s">
        <v>28</v>
      </c>
      <c r="J66" t="s">
        <v>196</v>
      </c>
      <c r="K66" t="s">
        <v>28</v>
      </c>
      <c r="L66" t="s">
        <v>203</v>
      </c>
      <c r="M66" t="s">
        <v>41</v>
      </c>
      <c r="N66" t="s">
        <v>207</v>
      </c>
      <c r="O66"/>
      <c r="P66" s="71" t="s">
        <v>287</v>
      </c>
    </row>
    <row r="67" spans="1:16" ht="12.75">
      <c r="A67" s="76">
        <v>10</v>
      </c>
      <c r="B67" s="89">
        <v>40956</v>
      </c>
      <c r="D67" s="73" t="s">
        <v>195</v>
      </c>
      <c r="E67" t="s">
        <v>368</v>
      </c>
      <c r="F67" s="73" t="s">
        <v>397</v>
      </c>
      <c r="G67" s="73" t="s">
        <v>28</v>
      </c>
      <c r="J67" t="s">
        <v>196</v>
      </c>
      <c r="K67" t="s">
        <v>28</v>
      </c>
      <c r="L67" t="s">
        <v>203</v>
      </c>
      <c r="M67" t="s">
        <v>41</v>
      </c>
      <c r="N67" t="s">
        <v>207</v>
      </c>
      <c r="O67"/>
      <c r="P67" s="71" t="s">
        <v>290</v>
      </c>
    </row>
    <row r="68" spans="1:16" ht="12.75">
      <c r="A68" s="76">
        <v>8</v>
      </c>
      <c r="B68" s="89">
        <v>40956</v>
      </c>
      <c r="D68" s="73" t="s">
        <v>195</v>
      </c>
      <c r="E68" t="s">
        <v>368</v>
      </c>
      <c r="F68" s="73" t="s">
        <v>397</v>
      </c>
      <c r="G68" s="73" t="s">
        <v>28</v>
      </c>
      <c r="J68" t="s">
        <v>196</v>
      </c>
      <c r="K68" t="s">
        <v>28</v>
      </c>
      <c r="L68" t="s">
        <v>203</v>
      </c>
      <c r="M68" t="s">
        <v>41</v>
      </c>
      <c r="N68" t="s">
        <v>206</v>
      </c>
      <c r="O68"/>
      <c r="P68" s="71" t="s">
        <v>269</v>
      </c>
    </row>
    <row r="69" spans="1:16" ht="12.75">
      <c r="A69" s="76">
        <v>8</v>
      </c>
      <c r="B69" s="89">
        <v>40956</v>
      </c>
      <c r="D69" s="73" t="s">
        <v>195</v>
      </c>
      <c r="E69" t="s">
        <v>368</v>
      </c>
      <c r="F69" s="73" t="s">
        <v>397</v>
      </c>
      <c r="G69" s="73" t="s">
        <v>28</v>
      </c>
      <c r="J69" t="s">
        <v>196</v>
      </c>
      <c r="K69" t="s">
        <v>28</v>
      </c>
      <c r="L69" t="s">
        <v>203</v>
      </c>
      <c r="M69" t="s">
        <v>41</v>
      </c>
      <c r="N69" t="s">
        <v>206</v>
      </c>
      <c r="O69"/>
      <c r="P69" s="78" t="s">
        <v>261</v>
      </c>
    </row>
    <row r="70" spans="1:16" ht="12.75">
      <c r="A70" s="76">
        <v>8</v>
      </c>
      <c r="B70" s="89">
        <v>40956</v>
      </c>
      <c r="D70" s="73" t="s">
        <v>195</v>
      </c>
      <c r="E70" t="s">
        <v>368</v>
      </c>
      <c r="F70" s="73" t="s">
        <v>397</v>
      </c>
      <c r="G70" s="73" t="s">
        <v>28</v>
      </c>
      <c r="J70" t="s">
        <v>196</v>
      </c>
      <c r="K70" t="s">
        <v>28</v>
      </c>
      <c r="L70" t="s">
        <v>203</v>
      </c>
      <c r="M70" t="s">
        <v>41</v>
      </c>
      <c r="N70" t="s">
        <v>206</v>
      </c>
      <c r="O70"/>
      <c r="P70" s="71" t="s">
        <v>274</v>
      </c>
    </row>
    <row r="71" spans="1:16" ht="12.75">
      <c r="A71" s="75">
        <v>24</v>
      </c>
      <c r="B71" s="89">
        <v>40956</v>
      </c>
      <c r="D71" s="73" t="s">
        <v>195</v>
      </c>
      <c r="E71" t="s">
        <v>368</v>
      </c>
      <c r="F71" s="73" t="s">
        <v>397</v>
      </c>
      <c r="G71" s="73" t="s">
        <v>28</v>
      </c>
      <c r="J71" t="s">
        <v>196</v>
      </c>
      <c r="K71" t="s">
        <v>28</v>
      </c>
      <c r="L71" t="s">
        <v>203</v>
      </c>
      <c r="M71" t="s">
        <v>41</v>
      </c>
      <c r="N71" t="s">
        <v>206</v>
      </c>
      <c r="O71"/>
      <c r="P71" s="71" t="s">
        <v>276</v>
      </c>
    </row>
    <row r="72" spans="1:16" ht="12.75">
      <c r="A72" s="75">
        <v>8</v>
      </c>
      <c r="B72" s="89">
        <v>40956</v>
      </c>
      <c r="D72" s="73" t="s">
        <v>195</v>
      </c>
      <c r="E72" t="s">
        <v>368</v>
      </c>
      <c r="F72" s="73" t="s">
        <v>397</v>
      </c>
      <c r="G72" s="73" t="s">
        <v>28</v>
      </c>
      <c r="J72" t="s">
        <v>196</v>
      </c>
      <c r="K72" t="s">
        <v>28</v>
      </c>
      <c r="L72" t="s">
        <v>203</v>
      </c>
      <c r="M72" t="s">
        <v>41</v>
      </c>
      <c r="N72" t="s">
        <v>206</v>
      </c>
      <c r="O72"/>
      <c r="P72" s="71" t="s">
        <v>310</v>
      </c>
    </row>
    <row r="73" spans="1:16" ht="12.75">
      <c r="A73" s="75">
        <v>8</v>
      </c>
      <c r="B73" s="89">
        <v>40956</v>
      </c>
      <c r="D73" s="73" t="s">
        <v>195</v>
      </c>
      <c r="E73" t="s">
        <v>368</v>
      </c>
      <c r="F73" s="73" t="s">
        <v>397</v>
      </c>
      <c r="G73" s="73" t="s">
        <v>28</v>
      </c>
      <c r="J73" t="s">
        <v>196</v>
      </c>
      <c r="K73" t="s">
        <v>28</v>
      </c>
      <c r="L73" t="s">
        <v>203</v>
      </c>
      <c r="M73" t="s">
        <v>41</v>
      </c>
      <c r="N73" t="s">
        <v>206</v>
      </c>
      <c r="O73"/>
      <c r="P73" s="71" t="s">
        <v>304</v>
      </c>
    </row>
    <row r="74" spans="1:16" ht="12.75">
      <c r="A74" s="75">
        <v>8</v>
      </c>
      <c r="B74" s="89">
        <v>40956</v>
      </c>
      <c r="D74" s="73" t="s">
        <v>195</v>
      </c>
      <c r="E74" t="s">
        <v>368</v>
      </c>
      <c r="F74" s="73" t="s">
        <v>397</v>
      </c>
      <c r="G74" s="73" t="s">
        <v>28</v>
      </c>
      <c r="J74" t="s">
        <v>196</v>
      </c>
      <c r="K74" t="s">
        <v>28</v>
      </c>
      <c r="L74" t="s">
        <v>203</v>
      </c>
      <c r="M74" t="s">
        <v>41</v>
      </c>
      <c r="N74" t="s">
        <v>206</v>
      </c>
      <c r="O74"/>
      <c r="P74" s="71" t="s">
        <v>254</v>
      </c>
    </row>
    <row r="75" spans="1:16" ht="12.75">
      <c r="A75" s="75">
        <v>8</v>
      </c>
      <c r="B75" s="89">
        <v>40956</v>
      </c>
      <c r="D75" s="73" t="s">
        <v>195</v>
      </c>
      <c r="E75" t="s">
        <v>368</v>
      </c>
      <c r="F75" s="73" t="s">
        <v>397</v>
      </c>
      <c r="G75" s="73" t="s">
        <v>28</v>
      </c>
      <c r="J75" t="s">
        <v>196</v>
      </c>
      <c r="K75" t="s">
        <v>28</v>
      </c>
      <c r="L75" t="s">
        <v>203</v>
      </c>
      <c r="M75" t="s">
        <v>41</v>
      </c>
      <c r="N75" t="s">
        <v>206</v>
      </c>
      <c r="O75"/>
      <c r="P75" s="71" t="s">
        <v>287</v>
      </c>
    </row>
    <row r="76" spans="1:16" ht="12.75">
      <c r="A76" s="75">
        <v>10</v>
      </c>
      <c r="B76" s="89">
        <v>40956</v>
      </c>
      <c r="D76" s="73" t="s">
        <v>195</v>
      </c>
      <c r="E76" t="s">
        <v>368</v>
      </c>
      <c r="F76" s="73" t="s">
        <v>397</v>
      </c>
      <c r="G76" s="73" t="s">
        <v>28</v>
      </c>
      <c r="J76" t="s">
        <v>196</v>
      </c>
      <c r="K76" t="s">
        <v>28</v>
      </c>
      <c r="L76" t="s">
        <v>203</v>
      </c>
      <c r="M76" t="s">
        <v>41</v>
      </c>
      <c r="N76" t="s">
        <v>257</v>
      </c>
      <c r="O76"/>
      <c r="P76" s="71" t="s">
        <v>270</v>
      </c>
    </row>
    <row r="77" spans="1:16" ht="12.75">
      <c r="A77" s="75">
        <v>20</v>
      </c>
      <c r="B77" s="89">
        <v>40956</v>
      </c>
      <c r="D77" s="73" t="s">
        <v>195</v>
      </c>
      <c r="E77" t="s">
        <v>368</v>
      </c>
      <c r="F77" s="73" t="s">
        <v>397</v>
      </c>
      <c r="G77" s="73" t="s">
        <v>28</v>
      </c>
      <c r="J77" t="s">
        <v>196</v>
      </c>
      <c r="K77" t="s">
        <v>28</v>
      </c>
      <c r="L77" t="s">
        <v>203</v>
      </c>
      <c r="M77" t="s">
        <v>41</v>
      </c>
      <c r="N77" t="s">
        <v>257</v>
      </c>
      <c r="O77"/>
      <c r="P77" s="71" t="s">
        <v>290</v>
      </c>
    </row>
    <row r="78" spans="1:16" ht="12.75">
      <c r="A78" s="80">
        <v>12</v>
      </c>
      <c r="B78" s="89">
        <v>40956</v>
      </c>
      <c r="D78" s="73" t="s">
        <v>195</v>
      </c>
      <c r="E78" t="s">
        <v>368</v>
      </c>
      <c r="F78" s="73" t="s">
        <v>397</v>
      </c>
      <c r="G78" s="73" t="s">
        <v>28</v>
      </c>
      <c r="J78" t="s">
        <v>196</v>
      </c>
      <c r="K78" t="s">
        <v>28</v>
      </c>
      <c r="L78" t="s">
        <v>203</v>
      </c>
      <c r="M78" t="s">
        <v>41</v>
      </c>
      <c r="N78" t="s">
        <v>258</v>
      </c>
      <c r="O78"/>
      <c r="P78" s="71" t="s">
        <v>298</v>
      </c>
    </row>
    <row r="79" spans="1:16" ht="12.75">
      <c r="A79" s="80">
        <v>12</v>
      </c>
      <c r="B79" s="89">
        <v>40956</v>
      </c>
      <c r="D79" s="73" t="s">
        <v>195</v>
      </c>
      <c r="E79" t="s">
        <v>368</v>
      </c>
      <c r="F79" s="73" t="s">
        <v>397</v>
      </c>
      <c r="G79" s="73" t="s">
        <v>28</v>
      </c>
      <c r="J79" t="s">
        <v>196</v>
      </c>
      <c r="K79" t="s">
        <v>28</v>
      </c>
      <c r="L79" t="s">
        <v>203</v>
      </c>
      <c r="M79" t="s">
        <v>41</v>
      </c>
      <c r="N79" t="s">
        <v>313</v>
      </c>
      <c r="O79"/>
      <c r="P79" s="78" t="s">
        <v>297</v>
      </c>
    </row>
    <row r="80" spans="1:16" ht="12.75">
      <c r="A80" s="80">
        <v>12</v>
      </c>
      <c r="B80" s="89">
        <v>40956</v>
      </c>
      <c r="D80" s="73" t="s">
        <v>195</v>
      </c>
      <c r="E80" t="s">
        <v>368</v>
      </c>
      <c r="F80" s="73" t="s">
        <v>397</v>
      </c>
      <c r="G80" s="73" t="s">
        <v>28</v>
      </c>
      <c r="J80" t="s">
        <v>196</v>
      </c>
      <c r="K80" t="s">
        <v>28</v>
      </c>
      <c r="L80" t="s">
        <v>203</v>
      </c>
      <c r="M80" t="s">
        <v>41</v>
      </c>
      <c r="N80" t="s">
        <v>313</v>
      </c>
      <c r="O80"/>
      <c r="P80" s="71" t="s">
        <v>298</v>
      </c>
    </row>
    <row r="81" spans="1:16" ht="12.75">
      <c r="A81" s="76">
        <v>30</v>
      </c>
      <c r="B81" s="89">
        <v>40956</v>
      </c>
      <c r="D81" s="73" t="s">
        <v>195</v>
      </c>
      <c r="E81" t="s">
        <v>368</v>
      </c>
      <c r="F81" s="73" t="s">
        <v>397</v>
      </c>
      <c r="G81" s="73" t="s">
        <v>28</v>
      </c>
      <c r="J81" t="s">
        <v>196</v>
      </c>
      <c r="K81" t="s">
        <v>28</v>
      </c>
      <c r="L81" t="s">
        <v>203</v>
      </c>
      <c r="M81" t="s">
        <v>41</v>
      </c>
      <c r="N81" t="s">
        <v>259</v>
      </c>
      <c r="O81"/>
      <c r="P81" s="78" t="s">
        <v>261</v>
      </c>
    </row>
    <row r="82" spans="1:16" ht="12.75">
      <c r="A82" s="76">
        <v>30</v>
      </c>
      <c r="B82" s="89">
        <v>40956</v>
      </c>
      <c r="D82" s="73" t="s">
        <v>195</v>
      </c>
      <c r="E82" t="s">
        <v>368</v>
      </c>
      <c r="F82" s="73" t="s">
        <v>397</v>
      </c>
      <c r="G82" s="73" t="s">
        <v>28</v>
      </c>
      <c r="J82" t="s">
        <v>196</v>
      </c>
      <c r="K82" t="s">
        <v>28</v>
      </c>
      <c r="L82" t="s">
        <v>203</v>
      </c>
      <c r="M82" t="s">
        <v>41</v>
      </c>
      <c r="N82" t="s">
        <v>259</v>
      </c>
      <c r="O82"/>
      <c r="P82" s="71" t="s">
        <v>312</v>
      </c>
    </row>
    <row r="83" spans="1:16" ht="12.75">
      <c r="A83" s="76">
        <v>30</v>
      </c>
      <c r="B83" s="89">
        <v>40956</v>
      </c>
      <c r="D83" s="73" t="s">
        <v>195</v>
      </c>
      <c r="E83" t="s">
        <v>368</v>
      </c>
      <c r="F83" s="73" t="s">
        <v>397</v>
      </c>
      <c r="G83" s="73" t="s">
        <v>28</v>
      </c>
      <c r="J83" t="s">
        <v>196</v>
      </c>
      <c r="K83" t="s">
        <v>28</v>
      </c>
      <c r="L83" t="s">
        <v>203</v>
      </c>
      <c r="M83" t="s">
        <v>41</v>
      </c>
      <c r="N83" t="s">
        <v>259</v>
      </c>
      <c r="O83"/>
      <c r="P83" s="71" t="s">
        <v>274</v>
      </c>
    </row>
    <row r="84" spans="1:16" ht="12.75">
      <c r="A84" s="73">
        <v>238</v>
      </c>
      <c r="B84" s="89">
        <v>40999</v>
      </c>
      <c r="C84" s="73"/>
      <c r="D84" t="s">
        <v>196</v>
      </c>
      <c r="E84" t="s">
        <v>28</v>
      </c>
      <c r="F84" t="s">
        <v>203</v>
      </c>
      <c r="G84" t="s">
        <v>246</v>
      </c>
      <c r="H84" t="s">
        <v>249</v>
      </c>
      <c r="I84"/>
      <c r="J84" s="73" t="s">
        <v>195</v>
      </c>
      <c r="K84" s="17" t="s">
        <v>368</v>
      </c>
      <c r="L84" s="73" t="s">
        <v>397</v>
      </c>
      <c r="M84" s="73" t="s">
        <v>28</v>
      </c>
      <c r="N84" s="73"/>
      <c r="O84" s="73"/>
      <c r="P84" s="124" t="s">
        <v>463</v>
      </c>
    </row>
    <row r="85" ht="12.75">
      <c r="B85" s="90"/>
    </row>
    <row r="86" ht="12.75">
      <c r="B86" s="90"/>
    </row>
    <row r="87" ht="12.75">
      <c r="B87" s="90"/>
    </row>
    <row r="88" ht="12.75">
      <c r="B88" s="90"/>
    </row>
    <row r="89" ht="12.75">
      <c r="B89" s="90"/>
    </row>
    <row r="90" ht="12.75">
      <c r="B90" s="90"/>
    </row>
    <row r="91" ht="12.75">
      <c r="B91" s="90"/>
    </row>
    <row r="92" ht="12.75">
      <c r="B92" s="90"/>
    </row>
    <row r="93" ht="12.75">
      <c r="B93" s="90"/>
    </row>
    <row r="94" ht="12.75">
      <c r="B94" s="90"/>
    </row>
    <row r="95" ht="12.75">
      <c r="B95" s="90"/>
    </row>
    <row r="96" ht="12.75">
      <c r="B96" s="90"/>
    </row>
    <row r="97" ht="12.75">
      <c r="B97" s="90"/>
    </row>
    <row r="98" ht="12.75">
      <c r="B98" s="90"/>
    </row>
    <row r="99" ht="12.75">
      <c r="B99" s="90"/>
    </row>
    <row r="100" ht="12.75">
      <c r="B100" s="90"/>
    </row>
    <row r="101" ht="12.75">
      <c r="B101" s="90"/>
    </row>
    <row r="102" ht="12.75">
      <c r="B102" s="90"/>
    </row>
    <row r="103" ht="12.75">
      <c r="B103" s="90"/>
    </row>
    <row r="104" ht="12.75">
      <c r="B104" s="90"/>
    </row>
    <row r="105" ht="12.75">
      <c r="B105" s="90"/>
    </row>
    <row r="106" ht="12.75">
      <c r="B106" s="90"/>
    </row>
    <row r="107" ht="12.75">
      <c r="B107" s="90"/>
    </row>
    <row r="108" ht="12.75">
      <c r="B108" s="90"/>
    </row>
    <row r="109" ht="12.75">
      <c r="B109" s="90"/>
    </row>
    <row r="110" ht="12.75">
      <c r="B110" s="90"/>
    </row>
    <row r="111" ht="12.75">
      <c r="B111" s="90"/>
    </row>
    <row r="112" ht="12.75">
      <c r="B112" s="90"/>
    </row>
    <row r="113" ht="12.75">
      <c r="B113" s="90"/>
    </row>
    <row r="114" ht="12.75">
      <c r="B114" s="90"/>
    </row>
    <row r="115" ht="12.75">
      <c r="B115" s="90"/>
    </row>
    <row r="116" ht="12.75">
      <c r="B116" s="90"/>
    </row>
    <row r="117" ht="12.75">
      <c r="B117" s="90"/>
    </row>
    <row r="118" ht="12.75">
      <c r="B118" s="90"/>
    </row>
    <row r="119" ht="12.75">
      <c r="B119" s="90"/>
    </row>
    <row r="120" ht="12.75">
      <c r="B120" s="90"/>
    </row>
    <row r="121" ht="12.75">
      <c r="B121" s="90"/>
    </row>
    <row r="122" ht="12.75">
      <c r="B122" s="90"/>
    </row>
    <row r="123" ht="12.75">
      <c r="B123" s="90"/>
    </row>
    <row r="124" ht="12.75">
      <c r="B124" s="90"/>
    </row>
    <row r="125" ht="12.75">
      <c r="B125" s="90"/>
    </row>
    <row r="126" ht="12.75">
      <c r="B126" s="90"/>
    </row>
    <row r="127" ht="12.75">
      <c r="B127" s="90"/>
    </row>
    <row r="128" ht="12.75">
      <c r="B128" s="90"/>
    </row>
    <row r="129" ht="12.75">
      <c r="B129" s="90"/>
    </row>
    <row r="130" ht="12.75">
      <c r="B130" s="90"/>
    </row>
    <row r="131" ht="12.75">
      <c r="B131" s="90"/>
    </row>
    <row r="132" ht="12.75">
      <c r="B132" s="90"/>
    </row>
    <row r="133" ht="12.75">
      <c r="B133" s="90"/>
    </row>
    <row r="134" ht="12.75">
      <c r="B134" s="90"/>
    </row>
    <row r="135" ht="12.75">
      <c r="B135" s="90"/>
    </row>
    <row r="136" ht="12.75">
      <c r="B136" s="90"/>
    </row>
    <row r="137" ht="12.75">
      <c r="B137" s="90"/>
    </row>
    <row r="138" ht="12.75">
      <c r="B138" s="90"/>
    </row>
    <row r="139" ht="12.75">
      <c r="B139" s="90"/>
    </row>
    <row r="140" ht="12.75">
      <c r="B140" s="90"/>
    </row>
    <row r="141" ht="12.75">
      <c r="B141" s="90"/>
    </row>
    <row r="142" ht="12.75">
      <c r="B142" s="90"/>
    </row>
    <row r="143" ht="12.75">
      <c r="B143" s="90"/>
    </row>
    <row r="144" ht="12.75">
      <c r="B144" s="90"/>
    </row>
    <row r="145" ht="12.75">
      <c r="B145" s="90"/>
    </row>
    <row r="146" ht="12.75">
      <c r="B146" s="90"/>
    </row>
    <row r="147" ht="12.75">
      <c r="B147" s="90"/>
    </row>
    <row r="148" ht="12.75">
      <c r="B148" s="90"/>
    </row>
    <row r="149" ht="12.75">
      <c r="B149" s="90"/>
    </row>
    <row r="150" ht="12.75">
      <c r="B150" s="90"/>
    </row>
    <row r="151" ht="12.75">
      <c r="B151" s="90"/>
    </row>
    <row r="152" ht="12.75">
      <c r="B152" s="90"/>
    </row>
    <row r="153" ht="12.75">
      <c r="B153" s="90"/>
    </row>
    <row r="154" ht="12.75">
      <c r="B154" s="90"/>
    </row>
    <row r="155" ht="12.75">
      <c r="B155" s="90"/>
    </row>
    <row r="156" ht="12.75">
      <c r="B156" s="90"/>
    </row>
    <row r="157" ht="12.75">
      <c r="B157" s="90"/>
    </row>
    <row r="158" ht="12.75">
      <c r="B158" s="90"/>
    </row>
    <row r="159" ht="12.75">
      <c r="B159" s="90"/>
    </row>
    <row r="160" ht="12.75">
      <c r="B160" s="90"/>
    </row>
    <row r="161" ht="12.75">
      <c r="B161" s="90"/>
    </row>
    <row r="162" ht="12.75">
      <c r="B162" s="90"/>
    </row>
    <row r="163" ht="12.75">
      <c r="B163" s="90"/>
    </row>
    <row r="164" ht="12.75">
      <c r="B164" s="90"/>
    </row>
    <row r="165" ht="12.75">
      <c r="B165" s="90"/>
    </row>
    <row r="166" ht="12.75">
      <c r="B166" s="90"/>
    </row>
    <row r="167" ht="12.75">
      <c r="B167" s="90"/>
    </row>
    <row r="168" ht="12.75">
      <c r="B168" s="90"/>
    </row>
    <row r="169" ht="12.75">
      <c r="B169" s="90"/>
    </row>
    <row r="170" ht="12.75">
      <c r="B170" s="90"/>
    </row>
    <row r="171" ht="12.75">
      <c r="B171" s="90"/>
    </row>
    <row r="172" ht="12.75">
      <c r="B172" s="90"/>
    </row>
    <row r="173" ht="12.75">
      <c r="B173" s="90"/>
    </row>
    <row r="174" ht="12.75">
      <c r="B174" s="90"/>
    </row>
    <row r="175" ht="12.75">
      <c r="B175" s="90"/>
    </row>
    <row r="176" ht="12.75">
      <c r="B176" s="90"/>
    </row>
    <row r="177" ht="12.75">
      <c r="B177" s="90"/>
    </row>
    <row r="178" ht="12.75">
      <c r="B178" s="90"/>
    </row>
    <row r="179" ht="12.75">
      <c r="B179" s="90"/>
    </row>
    <row r="180" ht="12.75">
      <c r="B180" s="90"/>
    </row>
    <row r="181" ht="12.75">
      <c r="B181" s="90"/>
    </row>
    <row r="182" ht="12.75">
      <c r="B182" s="90"/>
    </row>
    <row r="183" ht="12.75">
      <c r="B183" s="90"/>
    </row>
    <row r="184" ht="12.75">
      <c r="B184" s="90"/>
    </row>
    <row r="185" ht="12.75">
      <c r="B185" s="90"/>
    </row>
    <row r="186" ht="12.75">
      <c r="B186" s="90"/>
    </row>
    <row r="187" ht="12.75">
      <c r="B187" s="90"/>
    </row>
    <row r="188" ht="12.75">
      <c r="B188" s="90"/>
    </row>
    <row r="189" ht="12.75">
      <c r="B189" s="90"/>
    </row>
    <row r="190" ht="12.75">
      <c r="B190" s="90"/>
    </row>
    <row r="191" ht="12.75">
      <c r="B191" s="90"/>
    </row>
    <row r="192" ht="12.75">
      <c r="B192" s="90"/>
    </row>
    <row r="193" ht="12.75">
      <c r="B193" s="90"/>
    </row>
    <row r="194" ht="12.75">
      <c r="B194" s="90"/>
    </row>
    <row r="195" ht="12.75">
      <c r="B195" s="90"/>
    </row>
    <row r="196" ht="12.75">
      <c r="B196" s="90"/>
    </row>
    <row r="197" ht="12.75">
      <c r="B197" s="90"/>
    </row>
    <row r="198" ht="12.75">
      <c r="B198" s="90"/>
    </row>
    <row r="199" ht="12.75">
      <c r="B199" s="90"/>
    </row>
    <row r="200" ht="12.75">
      <c r="B200" s="90"/>
    </row>
    <row r="201" ht="12.75">
      <c r="B201" s="90"/>
    </row>
    <row r="202" ht="12.75">
      <c r="B202" s="90"/>
    </row>
    <row r="203" ht="12.75">
      <c r="B203" s="90"/>
    </row>
    <row r="204" ht="12.75">
      <c r="B204" s="90"/>
    </row>
    <row r="205" ht="12.75">
      <c r="B205" s="90"/>
    </row>
    <row r="206" ht="12.75">
      <c r="B206" s="90"/>
    </row>
    <row r="207" ht="12.75">
      <c r="B207" s="90"/>
    </row>
    <row r="208" ht="12.75">
      <c r="B208" s="90"/>
    </row>
    <row r="209" ht="12.75">
      <c r="B209" s="90"/>
    </row>
    <row r="210" ht="12.75">
      <c r="B210" s="90"/>
    </row>
    <row r="211" ht="12.75">
      <c r="B211" s="90"/>
    </row>
    <row r="212" ht="12.75">
      <c r="B212" s="90"/>
    </row>
    <row r="213" ht="12.75">
      <c r="B213" s="90"/>
    </row>
    <row r="214" ht="12.75">
      <c r="B214" s="90"/>
    </row>
    <row r="215" ht="12.75">
      <c r="B215" s="90"/>
    </row>
    <row r="216" ht="12.75">
      <c r="B216" s="90"/>
    </row>
    <row r="217" ht="12.75">
      <c r="B217" s="90"/>
    </row>
    <row r="218" ht="12.75">
      <c r="B218" s="90"/>
    </row>
    <row r="219" ht="12.75">
      <c r="B219" s="90"/>
    </row>
    <row r="220" ht="12.75">
      <c r="B220" s="90"/>
    </row>
    <row r="221" ht="12.75">
      <c r="B221" s="90"/>
    </row>
    <row r="222" ht="12.75">
      <c r="B222" s="90"/>
    </row>
    <row r="223" ht="12.75">
      <c r="B223" s="90"/>
    </row>
    <row r="224" ht="12.75">
      <c r="B224" s="90"/>
    </row>
    <row r="225" ht="12.75">
      <c r="B225" s="90"/>
    </row>
    <row r="226" ht="12.75">
      <c r="B226" s="90"/>
    </row>
    <row r="227" ht="12.75">
      <c r="B227" s="90"/>
    </row>
    <row r="228" ht="12.75">
      <c r="B228" s="90"/>
    </row>
    <row r="229" ht="12.75">
      <c r="B229" s="90"/>
    </row>
    <row r="230" ht="12.75">
      <c r="B230" s="90"/>
    </row>
    <row r="231" ht="12.75">
      <c r="B231" s="90"/>
    </row>
    <row r="232" ht="12.75">
      <c r="B232" s="90"/>
    </row>
    <row r="233" ht="12.75">
      <c r="B233" s="90"/>
    </row>
    <row r="234" ht="12.75">
      <c r="B234" s="90"/>
    </row>
    <row r="235" ht="12.75">
      <c r="B235" s="90"/>
    </row>
    <row r="236" ht="12.75">
      <c r="B236" s="90"/>
    </row>
    <row r="237" ht="12.75">
      <c r="B237" s="90"/>
    </row>
    <row r="238" ht="12.75">
      <c r="B238" s="90"/>
    </row>
    <row r="239" ht="12.75">
      <c r="B239" s="90"/>
    </row>
  </sheetData>
  <sheetProtection/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</dc:creator>
  <cp:keywords/>
  <dc:description/>
  <cp:lastModifiedBy>jon-dell</cp:lastModifiedBy>
  <dcterms:created xsi:type="dcterms:W3CDTF">2010-11-11T18:33:38Z</dcterms:created>
  <dcterms:modified xsi:type="dcterms:W3CDTF">2013-05-22T02:52:47Z</dcterms:modified>
  <cp:category/>
  <cp:version/>
  <cp:contentType/>
  <cp:contentStatus/>
</cp:coreProperties>
</file>